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82" windowWidth="18462" windowHeight="8558" firstSheet="2" activeTab="5"/>
  </bookViews>
  <sheets>
    <sheet name="法人本部拠点区分" sheetId="1" r:id="rId1"/>
    <sheet name="ふるさと学園拠点区分" sheetId="2" r:id="rId2"/>
    <sheet name="すてっぷはうす拠点区分" sheetId="3" r:id="rId3"/>
    <sheet name="ふるさとの森拠点区分" sheetId="4" r:id="rId4"/>
    <sheet name="ふるさとのＷＡ拠点区分" sheetId="5" r:id="rId5"/>
    <sheet name="ふるさと学園医務室拠点区分" sheetId="6" r:id="rId6"/>
  </sheets>
  <definedNames>
    <definedName name="_xlnm.Print_Titles" localSheetId="2">すてっぷはうす拠点区分!$1:$4</definedName>
    <definedName name="_xlnm.Print_Titles" localSheetId="4">ふるさとのＷＡ拠点区分!$1:$4</definedName>
    <definedName name="_xlnm.Print_Titles" localSheetId="3">ふるさとの森拠点区分!$1:$4</definedName>
    <definedName name="_xlnm.Print_Titles" localSheetId="5">ふるさと学園医務室拠点区分!$1:$4</definedName>
    <definedName name="_xlnm.Print_Titles" localSheetId="1">ふるさと学園拠点区分!$1:$4</definedName>
    <definedName name="_xlnm.Print_Titles" localSheetId="0">法人本部拠点区分!$1:$4</definedName>
  </definedNames>
  <calcPr calcId="145621" calcMode="manual"/>
</workbook>
</file>

<file path=xl/calcChain.xml><?xml version="1.0" encoding="utf-8"?>
<calcChain xmlns="http://schemas.openxmlformats.org/spreadsheetml/2006/main">
  <c r="E51" i="6" l="1"/>
  <c r="E50" i="6"/>
  <c r="E49" i="6"/>
  <c r="E48" i="6"/>
  <c r="E47" i="6"/>
  <c r="E46" i="6"/>
  <c r="I45" i="6"/>
  <c r="E45" i="6"/>
  <c r="I44" i="6"/>
  <c r="E44" i="6"/>
  <c r="I43" i="6"/>
  <c r="E43" i="6"/>
  <c r="I42" i="6"/>
  <c r="E42" i="6"/>
  <c r="I41" i="6"/>
  <c r="E41" i="6"/>
  <c r="I40" i="6"/>
  <c r="E40" i="6"/>
  <c r="I39" i="6"/>
  <c r="E39" i="6"/>
  <c r="I38" i="6"/>
  <c r="E38" i="6"/>
  <c r="I37" i="6"/>
  <c r="E37" i="6"/>
  <c r="H36" i="6"/>
  <c r="H51" i="6" s="1"/>
  <c r="G36" i="6"/>
  <c r="G51" i="6" s="1"/>
  <c r="I51" i="6" s="1"/>
  <c r="E36" i="6"/>
  <c r="I35" i="6"/>
  <c r="E35" i="6"/>
  <c r="I34" i="6"/>
  <c r="E34" i="6"/>
  <c r="E33" i="6"/>
  <c r="E32" i="6"/>
  <c r="I31" i="6"/>
  <c r="E31" i="6"/>
  <c r="I30" i="6"/>
  <c r="D30" i="6"/>
  <c r="C30" i="6"/>
  <c r="E30" i="6" s="1"/>
  <c r="I29" i="6"/>
  <c r="E29" i="6"/>
  <c r="I28" i="6"/>
  <c r="E28" i="6"/>
  <c r="I27" i="6"/>
  <c r="D27" i="6"/>
  <c r="D26" i="6" s="1"/>
  <c r="C27" i="6"/>
  <c r="E27" i="6" s="1"/>
  <c r="H26" i="6"/>
  <c r="G26" i="6"/>
  <c r="I26" i="6" s="1"/>
  <c r="E25" i="6"/>
  <c r="E24" i="6"/>
  <c r="E23" i="6"/>
  <c r="E22" i="6"/>
  <c r="I21" i="6"/>
  <c r="E21" i="6"/>
  <c r="I20" i="6"/>
  <c r="E20" i="6"/>
  <c r="I19" i="6"/>
  <c r="E19" i="6"/>
  <c r="I18" i="6"/>
  <c r="E18" i="6"/>
  <c r="I17" i="6"/>
  <c r="E17" i="6"/>
  <c r="I16" i="6"/>
  <c r="E16" i="6"/>
  <c r="I15" i="6"/>
  <c r="E15" i="6"/>
  <c r="I14" i="6"/>
  <c r="E14" i="6"/>
  <c r="I13" i="6"/>
  <c r="E13" i="6"/>
  <c r="I12" i="6"/>
  <c r="E12" i="6"/>
  <c r="I11" i="6"/>
  <c r="E11" i="6"/>
  <c r="I10" i="6"/>
  <c r="E10" i="6"/>
  <c r="I9" i="6"/>
  <c r="E9" i="6"/>
  <c r="I8" i="6"/>
  <c r="E8" i="6"/>
  <c r="H7" i="6"/>
  <c r="I7" i="6" s="1"/>
  <c r="G7" i="6"/>
  <c r="G32" i="6" s="1"/>
  <c r="D7" i="6"/>
  <c r="C7" i="6"/>
  <c r="E51" i="5"/>
  <c r="E50" i="5"/>
  <c r="E49" i="5"/>
  <c r="E48" i="5"/>
  <c r="E47" i="5"/>
  <c r="E46" i="5"/>
  <c r="I45" i="5"/>
  <c r="E45" i="5"/>
  <c r="I44" i="5"/>
  <c r="E44" i="5"/>
  <c r="I43" i="5"/>
  <c r="E43" i="5"/>
  <c r="I42" i="5"/>
  <c r="E42" i="5"/>
  <c r="I41" i="5"/>
  <c r="E41" i="5"/>
  <c r="I40" i="5"/>
  <c r="E40" i="5"/>
  <c r="I39" i="5"/>
  <c r="E39" i="5"/>
  <c r="I38" i="5"/>
  <c r="E38" i="5"/>
  <c r="I37" i="5"/>
  <c r="E37" i="5"/>
  <c r="H36" i="5"/>
  <c r="H51" i="5" s="1"/>
  <c r="G36" i="5"/>
  <c r="G51" i="5" s="1"/>
  <c r="E36" i="5"/>
  <c r="I35" i="5"/>
  <c r="E35" i="5"/>
  <c r="I34" i="5"/>
  <c r="E34" i="5"/>
  <c r="E33" i="5"/>
  <c r="E32" i="5"/>
  <c r="I31" i="5"/>
  <c r="E31" i="5"/>
  <c r="I30" i="5"/>
  <c r="D30" i="5"/>
  <c r="C30" i="5"/>
  <c r="E30" i="5" s="1"/>
  <c r="I29" i="5"/>
  <c r="E29" i="5"/>
  <c r="I28" i="5"/>
  <c r="E28" i="5"/>
  <c r="I27" i="5"/>
  <c r="D27" i="5"/>
  <c r="D26" i="5" s="1"/>
  <c r="C27" i="5"/>
  <c r="E27" i="5" s="1"/>
  <c r="H26" i="5"/>
  <c r="G26" i="5"/>
  <c r="I26" i="5" s="1"/>
  <c r="E25" i="5"/>
  <c r="E24" i="5"/>
  <c r="E23" i="5"/>
  <c r="E22" i="5"/>
  <c r="I21" i="5"/>
  <c r="E21" i="5"/>
  <c r="I20" i="5"/>
  <c r="E20" i="5"/>
  <c r="I19" i="5"/>
  <c r="E19" i="5"/>
  <c r="I18" i="5"/>
  <c r="E18" i="5"/>
  <c r="I17" i="5"/>
  <c r="E17" i="5"/>
  <c r="I16" i="5"/>
  <c r="E16" i="5"/>
  <c r="I15" i="5"/>
  <c r="E15" i="5"/>
  <c r="I14" i="5"/>
  <c r="E14" i="5"/>
  <c r="I13" i="5"/>
  <c r="E13" i="5"/>
  <c r="I12" i="5"/>
  <c r="E12" i="5"/>
  <c r="I11" i="5"/>
  <c r="E11" i="5"/>
  <c r="I10" i="5"/>
  <c r="E10" i="5"/>
  <c r="I9" i="5"/>
  <c r="E9" i="5"/>
  <c r="I8" i="5"/>
  <c r="E8" i="5"/>
  <c r="H7" i="5"/>
  <c r="I7" i="5" s="1"/>
  <c r="G7" i="5"/>
  <c r="G32" i="5" s="1"/>
  <c r="D7" i="5"/>
  <c r="C7" i="5"/>
  <c r="E51" i="4"/>
  <c r="E50" i="4"/>
  <c r="E49" i="4"/>
  <c r="E48" i="4"/>
  <c r="E47" i="4"/>
  <c r="E46" i="4"/>
  <c r="I45" i="4"/>
  <c r="E45" i="4"/>
  <c r="I44" i="4"/>
  <c r="E44" i="4"/>
  <c r="I43" i="4"/>
  <c r="E43" i="4"/>
  <c r="I42" i="4"/>
  <c r="E42" i="4"/>
  <c r="I41" i="4"/>
  <c r="E41" i="4"/>
  <c r="I40" i="4"/>
  <c r="E40" i="4"/>
  <c r="I39" i="4"/>
  <c r="E39" i="4"/>
  <c r="I38" i="4"/>
  <c r="E38" i="4"/>
  <c r="I37" i="4"/>
  <c r="E37" i="4"/>
  <c r="H36" i="4"/>
  <c r="H51" i="4" s="1"/>
  <c r="G36" i="4"/>
  <c r="G51" i="4" s="1"/>
  <c r="I51" i="4" s="1"/>
  <c r="E36" i="4"/>
  <c r="I35" i="4"/>
  <c r="E35" i="4"/>
  <c r="I34" i="4"/>
  <c r="E34" i="4"/>
  <c r="E33" i="4"/>
  <c r="E32" i="4"/>
  <c r="I31" i="4"/>
  <c r="E31" i="4"/>
  <c r="I30" i="4"/>
  <c r="D30" i="4"/>
  <c r="C30" i="4"/>
  <c r="E30" i="4" s="1"/>
  <c r="I29" i="4"/>
  <c r="E29" i="4"/>
  <c r="I28" i="4"/>
  <c r="E28" i="4"/>
  <c r="I27" i="4"/>
  <c r="D27" i="4"/>
  <c r="D26" i="4" s="1"/>
  <c r="C27" i="4"/>
  <c r="E27" i="4" s="1"/>
  <c r="H26" i="4"/>
  <c r="G26" i="4"/>
  <c r="I26" i="4" s="1"/>
  <c r="E25" i="4"/>
  <c r="E24" i="4"/>
  <c r="E23" i="4"/>
  <c r="E22" i="4"/>
  <c r="I21" i="4"/>
  <c r="E21" i="4"/>
  <c r="I20" i="4"/>
  <c r="E20" i="4"/>
  <c r="I19" i="4"/>
  <c r="E19" i="4"/>
  <c r="I18" i="4"/>
  <c r="E18" i="4"/>
  <c r="I17" i="4"/>
  <c r="E17" i="4"/>
  <c r="I16" i="4"/>
  <c r="E16" i="4"/>
  <c r="I15" i="4"/>
  <c r="E15" i="4"/>
  <c r="I14" i="4"/>
  <c r="E14" i="4"/>
  <c r="I13" i="4"/>
  <c r="E13" i="4"/>
  <c r="I12" i="4"/>
  <c r="E12" i="4"/>
  <c r="I11" i="4"/>
  <c r="E11" i="4"/>
  <c r="I10" i="4"/>
  <c r="E10" i="4"/>
  <c r="I9" i="4"/>
  <c r="E9" i="4"/>
  <c r="I8" i="4"/>
  <c r="E8" i="4"/>
  <c r="H7" i="4"/>
  <c r="I7" i="4" s="1"/>
  <c r="G7" i="4"/>
  <c r="G32" i="4" s="1"/>
  <c r="D7" i="4"/>
  <c r="D52" i="4" s="1"/>
  <c r="C7" i="4"/>
  <c r="E51" i="3"/>
  <c r="E50" i="3"/>
  <c r="E49" i="3"/>
  <c r="E48" i="3"/>
  <c r="E47" i="3"/>
  <c r="E46" i="3"/>
  <c r="I45" i="3"/>
  <c r="E45" i="3"/>
  <c r="I44" i="3"/>
  <c r="E44" i="3"/>
  <c r="I43" i="3"/>
  <c r="E43" i="3"/>
  <c r="I42" i="3"/>
  <c r="E42" i="3"/>
  <c r="I41" i="3"/>
  <c r="E41" i="3"/>
  <c r="I40" i="3"/>
  <c r="E40" i="3"/>
  <c r="I39" i="3"/>
  <c r="E39" i="3"/>
  <c r="I38" i="3"/>
  <c r="E38" i="3"/>
  <c r="I37" i="3"/>
  <c r="E37" i="3"/>
  <c r="H36" i="3"/>
  <c r="H51" i="3" s="1"/>
  <c r="G36" i="3"/>
  <c r="G51" i="3" s="1"/>
  <c r="I51" i="3" s="1"/>
  <c r="E36" i="3"/>
  <c r="I35" i="3"/>
  <c r="E35" i="3"/>
  <c r="I34" i="3"/>
  <c r="E34" i="3"/>
  <c r="E33" i="3"/>
  <c r="E32" i="3"/>
  <c r="I31" i="3"/>
  <c r="E31" i="3"/>
  <c r="I30" i="3"/>
  <c r="D30" i="3"/>
  <c r="C30" i="3"/>
  <c r="E30" i="3" s="1"/>
  <c r="I29" i="3"/>
  <c r="E29" i="3"/>
  <c r="I28" i="3"/>
  <c r="E28" i="3"/>
  <c r="I27" i="3"/>
  <c r="D27" i="3"/>
  <c r="D26" i="3" s="1"/>
  <c r="C27" i="3"/>
  <c r="E27" i="3" s="1"/>
  <c r="H26" i="3"/>
  <c r="G26" i="3"/>
  <c r="I26" i="3" s="1"/>
  <c r="E25" i="3"/>
  <c r="E24" i="3"/>
  <c r="E23" i="3"/>
  <c r="E22" i="3"/>
  <c r="I21" i="3"/>
  <c r="E21" i="3"/>
  <c r="I20" i="3"/>
  <c r="E20" i="3"/>
  <c r="I19" i="3"/>
  <c r="E19" i="3"/>
  <c r="I18" i="3"/>
  <c r="E18" i="3"/>
  <c r="I17" i="3"/>
  <c r="E17" i="3"/>
  <c r="I16" i="3"/>
  <c r="E16" i="3"/>
  <c r="I15" i="3"/>
  <c r="E15" i="3"/>
  <c r="I14" i="3"/>
  <c r="E14" i="3"/>
  <c r="I13" i="3"/>
  <c r="E13" i="3"/>
  <c r="I12" i="3"/>
  <c r="E12" i="3"/>
  <c r="I11" i="3"/>
  <c r="E11" i="3"/>
  <c r="I10" i="3"/>
  <c r="E10" i="3"/>
  <c r="I9" i="3"/>
  <c r="E9" i="3"/>
  <c r="I8" i="3"/>
  <c r="E8" i="3"/>
  <c r="H7" i="3"/>
  <c r="I7" i="3" s="1"/>
  <c r="G7" i="3"/>
  <c r="G32" i="3" s="1"/>
  <c r="D7" i="3"/>
  <c r="D52" i="3" s="1"/>
  <c r="C7" i="3"/>
  <c r="E51" i="2"/>
  <c r="E50" i="2"/>
  <c r="E49" i="2"/>
  <c r="E48" i="2"/>
  <c r="E47" i="2"/>
  <c r="E46" i="2"/>
  <c r="I45" i="2"/>
  <c r="E45" i="2"/>
  <c r="I44" i="2"/>
  <c r="E44" i="2"/>
  <c r="I43" i="2"/>
  <c r="E43" i="2"/>
  <c r="I42" i="2"/>
  <c r="E42" i="2"/>
  <c r="I41" i="2"/>
  <c r="E41" i="2"/>
  <c r="I40" i="2"/>
  <c r="E40" i="2"/>
  <c r="I39" i="2"/>
  <c r="E39" i="2"/>
  <c r="I38" i="2"/>
  <c r="E38" i="2"/>
  <c r="I37" i="2"/>
  <c r="E37" i="2"/>
  <c r="H36" i="2"/>
  <c r="H51" i="2" s="1"/>
  <c r="G36" i="2"/>
  <c r="G51" i="2" s="1"/>
  <c r="I51" i="2" s="1"/>
  <c r="E36" i="2"/>
  <c r="I35" i="2"/>
  <c r="E35" i="2"/>
  <c r="I34" i="2"/>
  <c r="E34" i="2"/>
  <c r="E33" i="2"/>
  <c r="E32" i="2"/>
  <c r="I31" i="2"/>
  <c r="E31" i="2"/>
  <c r="I30" i="2"/>
  <c r="D30" i="2"/>
  <c r="C30" i="2"/>
  <c r="E30" i="2" s="1"/>
  <c r="I29" i="2"/>
  <c r="E29" i="2"/>
  <c r="I28" i="2"/>
  <c r="E28" i="2"/>
  <c r="I27" i="2"/>
  <c r="D27" i="2"/>
  <c r="D26" i="2" s="1"/>
  <c r="C27" i="2"/>
  <c r="E27" i="2" s="1"/>
  <c r="H26" i="2"/>
  <c r="G26" i="2"/>
  <c r="I26" i="2" s="1"/>
  <c r="E25" i="2"/>
  <c r="E24" i="2"/>
  <c r="E23" i="2"/>
  <c r="E22" i="2"/>
  <c r="I21" i="2"/>
  <c r="E21" i="2"/>
  <c r="I20" i="2"/>
  <c r="E20" i="2"/>
  <c r="I19" i="2"/>
  <c r="E19" i="2"/>
  <c r="I18" i="2"/>
  <c r="E18" i="2"/>
  <c r="I17" i="2"/>
  <c r="E17" i="2"/>
  <c r="I16" i="2"/>
  <c r="E16" i="2"/>
  <c r="I15" i="2"/>
  <c r="E15" i="2"/>
  <c r="I14" i="2"/>
  <c r="E14" i="2"/>
  <c r="I13" i="2"/>
  <c r="E13" i="2"/>
  <c r="I12" i="2"/>
  <c r="E12" i="2"/>
  <c r="I11" i="2"/>
  <c r="E11" i="2"/>
  <c r="I10" i="2"/>
  <c r="E10" i="2"/>
  <c r="I9" i="2"/>
  <c r="E9" i="2"/>
  <c r="I8" i="2"/>
  <c r="E8" i="2"/>
  <c r="H7" i="2"/>
  <c r="I7" i="2" s="1"/>
  <c r="G7" i="2"/>
  <c r="G32" i="2" s="1"/>
  <c r="D7" i="2"/>
  <c r="C7" i="2"/>
  <c r="H51" i="1"/>
  <c r="E51" i="1"/>
  <c r="E50" i="1"/>
  <c r="E49" i="1"/>
  <c r="E48" i="1"/>
  <c r="E47" i="1"/>
  <c r="E46" i="1"/>
  <c r="I45" i="1"/>
  <c r="E45" i="1"/>
  <c r="I44" i="1"/>
  <c r="E44" i="1"/>
  <c r="I43" i="1"/>
  <c r="E43" i="1"/>
  <c r="I42" i="1"/>
  <c r="E42" i="1"/>
  <c r="I41" i="1"/>
  <c r="E41" i="1"/>
  <c r="I40" i="1"/>
  <c r="E40" i="1"/>
  <c r="I39" i="1"/>
  <c r="E39" i="1"/>
  <c r="I38" i="1"/>
  <c r="E38" i="1"/>
  <c r="I37" i="1"/>
  <c r="E37" i="1"/>
  <c r="H36" i="1"/>
  <c r="G36" i="1"/>
  <c r="G51" i="1" s="1"/>
  <c r="I51" i="1" s="1"/>
  <c r="E36" i="1"/>
  <c r="I35" i="1"/>
  <c r="E35" i="1"/>
  <c r="I34" i="1"/>
  <c r="E34" i="1"/>
  <c r="E33" i="1"/>
  <c r="E32" i="1"/>
  <c r="I31" i="1"/>
  <c r="E31" i="1"/>
  <c r="I30" i="1"/>
  <c r="D30" i="1"/>
  <c r="C30" i="1"/>
  <c r="E30" i="1" s="1"/>
  <c r="I29" i="1"/>
  <c r="E29" i="1"/>
  <c r="I28" i="1"/>
  <c r="E28" i="1"/>
  <c r="I27" i="1"/>
  <c r="D27" i="1"/>
  <c r="D26" i="1" s="1"/>
  <c r="C27" i="1"/>
  <c r="E27" i="1" s="1"/>
  <c r="H26" i="1"/>
  <c r="G26" i="1"/>
  <c r="I26" i="1" s="1"/>
  <c r="E25" i="1"/>
  <c r="E24" i="1"/>
  <c r="E23" i="1"/>
  <c r="E22" i="1"/>
  <c r="I21" i="1"/>
  <c r="E21" i="1"/>
  <c r="I20" i="1"/>
  <c r="E20" i="1"/>
  <c r="I19" i="1"/>
  <c r="E19" i="1"/>
  <c r="I18" i="1"/>
  <c r="E18" i="1"/>
  <c r="I17" i="1"/>
  <c r="E17" i="1"/>
  <c r="I16" i="1"/>
  <c r="E16" i="1"/>
  <c r="I15" i="1"/>
  <c r="E15" i="1"/>
  <c r="I14" i="1"/>
  <c r="E14" i="1"/>
  <c r="I13" i="1"/>
  <c r="E13" i="1"/>
  <c r="I12" i="1"/>
  <c r="E12" i="1"/>
  <c r="I11" i="1"/>
  <c r="E11" i="1"/>
  <c r="I10" i="1"/>
  <c r="E10" i="1"/>
  <c r="I9" i="1"/>
  <c r="E9" i="1"/>
  <c r="I8" i="1"/>
  <c r="E8" i="1"/>
  <c r="H7" i="1"/>
  <c r="H32" i="1" s="1"/>
  <c r="H52" i="1" s="1"/>
  <c r="G7" i="1"/>
  <c r="G32" i="1" s="1"/>
  <c r="D7" i="1"/>
  <c r="C7" i="1"/>
  <c r="G52" i="5" l="1"/>
  <c r="C52" i="1"/>
  <c r="E52" i="1" s="1"/>
  <c r="G52" i="4"/>
  <c r="I32" i="4"/>
  <c r="C52" i="6"/>
  <c r="E52" i="6" s="1"/>
  <c r="D52" i="1"/>
  <c r="D52" i="2"/>
  <c r="G52" i="3"/>
  <c r="I52" i="3" s="1"/>
  <c r="I32" i="3"/>
  <c r="D52" i="6"/>
  <c r="I32" i="1"/>
  <c r="G52" i="1"/>
  <c r="I52" i="1" s="1"/>
  <c r="G52" i="2"/>
  <c r="D52" i="5"/>
  <c r="I51" i="5"/>
  <c r="G52" i="6"/>
  <c r="H32" i="2"/>
  <c r="H52" i="2" s="1"/>
  <c r="H32" i="3"/>
  <c r="H52" i="3" s="1"/>
  <c r="H32" i="4"/>
  <c r="H52" i="4" s="1"/>
  <c r="H32" i="5"/>
  <c r="H52" i="5" s="1"/>
  <c r="H32" i="6"/>
  <c r="H52" i="6" s="1"/>
  <c r="I7" i="1"/>
  <c r="E7" i="1"/>
  <c r="C26" i="1"/>
  <c r="E26" i="1" s="1"/>
  <c r="I36" i="1"/>
  <c r="E7" i="2"/>
  <c r="C26" i="2"/>
  <c r="E26" i="2" s="1"/>
  <c r="I36" i="2"/>
  <c r="E7" i="3"/>
  <c r="C26" i="3"/>
  <c r="E26" i="3" s="1"/>
  <c r="I36" i="3"/>
  <c r="E7" i="4"/>
  <c r="C26" i="4"/>
  <c r="E26" i="4" s="1"/>
  <c r="I36" i="4"/>
  <c r="E7" i="5"/>
  <c r="C26" i="5"/>
  <c r="E26" i="5" s="1"/>
  <c r="I36" i="5"/>
  <c r="E7" i="6"/>
  <c r="C26" i="6"/>
  <c r="E26" i="6" s="1"/>
  <c r="I36" i="6"/>
  <c r="I32" i="6" l="1"/>
  <c r="C52" i="4"/>
  <c r="E52" i="4" s="1"/>
  <c r="I32" i="5"/>
  <c r="I52" i="6"/>
  <c r="I32" i="2"/>
  <c r="I52" i="4"/>
  <c r="I52" i="5"/>
  <c r="I52" i="2"/>
  <c r="C52" i="5"/>
  <c r="E52" i="5" s="1"/>
  <c r="C52" i="2"/>
  <c r="E52" i="2" s="1"/>
  <c r="C52" i="3"/>
  <c r="E52" i="3" s="1"/>
</calcChain>
</file>

<file path=xl/sharedStrings.xml><?xml version="1.0" encoding="utf-8"?>
<sst xmlns="http://schemas.openxmlformats.org/spreadsheetml/2006/main" count="570" uniqueCount="102">
  <si>
    <t>第三号第四様式（第二十七条第四項関係）</t>
    <rPh sb="0" eb="1">
      <t>ダイ</t>
    </rPh>
    <rPh sb="1" eb="2">
      <t>サン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</si>
  <si>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法人本部拠点区分拠点区分  貸借対照表</t>
    <phoneticPr fontId="2"/>
  </si>
  <si>
    <t>令和5年3月31日現在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</si>
  <si>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</si>
  <si>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</si>
  <si>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</si>
  <si>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当年度末</t>
    <rPh sb="0" eb="1">
      <t>トウ</t>
    </rPh>
    <rPh sb="1" eb="4">
      <t>ネンドマツ</t>
    </rPh>
    <phoneticPr fontId="3"/>
  </si>
  <si>
    <t>前年度末</t>
    <rPh sb="0" eb="3">
      <t>ゼンネンド</t>
    </rPh>
    <rPh sb="3" eb="4">
      <t>マツ</t>
    </rPh>
    <phoneticPr fontId="3"/>
  </si>
  <si>
    <t>増減</t>
    <rPh sb="0" eb="2">
      <t>ゾウゲン</t>
    </rPh>
    <phoneticPr fontId="3"/>
  </si>
  <si>
    <t>流動資産</t>
  </si>
  <si>
    <t>流動負債</t>
  </si>
  <si>
    <t>　現金預金</t>
  </si>
  <si>
    <t>　事業未払金</t>
  </si>
  <si>
    <t>　事業未収金</t>
  </si>
  <si>
    <t>　その他の未払金</t>
  </si>
  <si>
    <t>　未収金</t>
  </si>
  <si>
    <t>　社会福祉連携推進業務短期運営資金借入金</t>
  </si>
  <si>
    <t>　未収補助金</t>
  </si>
  <si>
    <t>　１年以内返済予定社会福祉連携推進業務設備資金借入金</t>
  </si>
  <si>
    <t>　未収収益</t>
  </si>
  <si>
    <t>　１年以内返済予定設備資金借入金</t>
  </si>
  <si>
    <t>　商品・製品</t>
  </si>
  <si>
    <t>　１年以内返済予定社会福祉連携推進業務長期運営資金借入金</t>
  </si>
  <si>
    <t>　原材料</t>
  </si>
  <si>
    <t>　未払費用</t>
  </si>
  <si>
    <t>　立替金</t>
  </si>
  <si>
    <t>　預り金</t>
  </si>
  <si>
    <t>　前払金</t>
  </si>
  <si>
    <t>　職員預り金</t>
  </si>
  <si>
    <t>　前払費用</t>
  </si>
  <si>
    <t>　前受金</t>
  </si>
  <si>
    <t>　１年以内回収予定社会福祉連携推進業務長期貸付金</t>
  </si>
  <si>
    <t>　前受収益</t>
  </si>
  <si>
    <t>　社会福祉連携推進業務短期貸付金</t>
  </si>
  <si>
    <t>　仮受金</t>
  </si>
  <si>
    <t>　短期貸付金</t>
  </si>
  <si>
    <t>　賞与引当金</t>
  </si>
  <si>
    <t>　仮払金</t>
  </si>
  <si>
    <t>　その他の流動負債</t>
  </si>
  <si>
    <t>　その他の流動資産</t>
  </si>
  <si>
    <t>　1年以内長期前払費用</t>
  </si>
  <si>
    <t>　貸倒引当金</t>
  </si>
  <si>
    <t>　徴収不能引当金</t>
  </si>
  <si>
    <t>固定資産</t>
  </si>
  <si>
    <t>固定負債</t>
  </si>
  <si>
    <t>基本財産</t>
  </si>
  <si>
    <t>　社会福祉連携推進業務設備資金借入金</t>
  </si>
  <si>
    <t>　土地</t>
  </si>
  <si>
    <t>　設備資金借入金</t>
  </si>
  <si>
    <t>　建物</t>
  </si>
  <si>
    <t>　社会福祉連携推進業務長期運営資金借入金</t>
  </si>
  <si>
    <t>その他の固定資産</t>
  </si>
  <si>
    <t>　退職給付引当金</t>
  </si>
  <si>
    <t>　その他の固定負債</t>
  </si>
  <si>
    <t>負債の部合計</t>
  </si>
  <si>
    <t>　構築物</t>
  </si>
  <si>
    <t>純資産の部</t>
  </si>
  <si>
    <t>　機械及び装置</t>
  </si>
  <si>
    <t>基本金</t>
  </si>
  <si>
    <t>　車輌運搬具</t>
  </si>
  <si>
    <t>国庫補助金等特別積立金</t>
  </si>
  <si>
    <t>　器具及び備品</t>
  </si>
  <si>
    <t>その他の積立金</t>
  </si>
  <si>
    <t>　建設仮勘定</t>
  </si>
  <si>
    <t>　人件費積立金</t>
  </si>
  <si>
    <t>　ソフトウェア</t>
  </si>
  <si>
    <t>　修繕費積立金</t>
  </si>
  <si>
    <t>　投資有価証券</t>
  </si>
  <si>
    <t>　備品等購入積立金</t>
  </si>
  <si>
    <t>　社会福祉連携推進業務長期貸付金</t>
  </si>
  <si>
    <t>　施設設備整備積立金</t>
  </si>
  <si>
    <t>　退職給付引当資産</t>
  </si>
  <si>
    <t>　工賃変動積立金</t>
  </si>
  <si>
    <t>　人件費積立資産</t>
  </si>
  <si>
    <t>　設備等整備積立金</t>
  </si>
  <si>
    <t>　修繕費積立資産</t>
  </si>
  <si>
    <t>　移行時特別積立金</t>
  </si>
  <si>
    <t>　備品等購入積立資産</t>
  </si>
  <si>
    <t>次期繰越活動増減差額</t>
  </si>
  <si>
    <t>　施設設備整備積立資産</t>
  </si>
  <si>
    <t>（うち当期活動増減差額）</t>
  </si>
  <si>
    <t>　工賃変動積立資産</t>
  </si>
  <si>
    <t>　設備等整備積立資産</t>
  </si>
  <si>
    <t>　移行時特別積立資産</t>
  </si>
  <si>
    <t>　長期前払費用</t>
  </si>
  <si>
    <t>　その他の固定資産</t>
  </si>
  <si>
    <t>純資産の部合計</t>
  </si>
  <si>
    <t>資産の部合計</t>
  </si>
  <si>
    <t>負債及び純資産の部合計</t>
  </si>
  <si>
    <t>ふるさと学園拠点区分拠点区分  貸借対照表</t>
    <phoneticPr fontId="2"/>
  </si>
  <si>
    <t>令和5年3月31日現在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</si>
  <si>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</si>
  <si>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</si>
  <si>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</si>
  <si>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すてっぷはうす拠点区分拠点区分  貸借対照表</t>
    <phoneticPr fontId="2"/>
  </si>
  <si>
    <t>ふるさとの森拠点区分拠点区分  貸借対照表</t>
    <phoneticPr fontId="2"/>
  </si>
  <si>
    <t>ふるさとのＷＡ拠点区分拠点区分  貸借対照表</t>
    <phoneticPr fontId="2"/>
  </si>
  <si>
    <t>令和5年3月31日現在</t>
    <phoneticPr fontId="2"/>
  </si>
  <si>
    <t>（単位：円）</t>
    <phoneticPr fontId="4"/>
  </si>
  <si>
    <t>資産の部</t>
    <phoneticPr fontId="2"/>
  </si>
  <si>
    <t>負債の部</t>
    <phoneticPr fontId="2"/>
  </si>
  <si>
    <t>ふるさと学園医務室拠点区分拠点区分  貸借対照表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</si>
</sst>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horizontal="left" vertical="top"/>
    </xf>
    <xf numFmtId="0" fontId="8" fillId="0" borderId="0"/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right" vertical="center" shrinkToFit="1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 shrinkToFit="1"/>
    </xf>
    <xf numFmtId="0" fontId="7" fillId="0" borderId="4" xfId="1" applyFont="1" applyFill="1" applyBorder="1" applyAlignment="1">
      <alignment vertical="center"/>
    </xf>
    <xf numFmtId="0" fontId="7" fillId="0" borderId="4" xfId="1" applyFont="1" applyFill="1" applyBorder="1" applyAlignment="1">
      <alignment horizontal="left" vertical="top" shrinkToFit="1"/>
    </xf>
    <xf numFmtId="176" fontId="9" fillId="0" borderId="4" xfId="1" applyNumberFormat="1" applyFont="1" applyFill="1" applyBorder="1" applyAlignment="1" applyProtection="1">
      <alignment vertical="top" shrinkToFit="1"/>
      <protection locked="0"/>
    </xf>
    <xf numFmtId="0" fontId="7" fillId="0" borderId="5" xfId="1" applyFont="1" applyFill="1" applyBorder="1" applyAlignment="1">
      <alignment horizontal="left" vertical="top" shrinkToFit="1"/>
    </xf>
    <xf numFmtId="176" fontId="9" fillId="0" borderId="5" xfId="1" applyNumberFormat="1" applyFont="1" applyFill="1" applyBorder="1" applyAlignment="1" applyProtection="1">
      <alignment vertical="top" shrinkToFit="1"/>
      <protection locked="0"/>
    </xf>
    <xf numFmtId="0" fontId="7" fillId="0" borderId="6" xfId="1" applyFont="1" applyFill="1" applyBorder="1" applyAlignment="1">
      <alignment horizontal="left" vertical="top" shrinkToFit="1"/>
    </xf>
    <xf numFmtId="176" fontId="9" fillId="0" borderId="6" xfId="1" applyNumberFormat="1" applyFont="1" applyFill="1" applyBorder="1" applyAlignment="1" applyProtection="1">
      <alignment vertical="top" shrinkToFit="1"/>
      <protection locked="0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7" fillId="0" borderId="7" xfId="1" applyFont="1" applyFill="1" applyBorder="1" applyAlignment="1">
      <alignment horizontal="left" vertical="top" shrinkToFit="1"/>
    </xf>
    <xf numFmtId="176" fontId="9" fillId="0" borderId="7" xfId="1" applyNumberFormat="1" applyFont="1" applyFill="1" applyBorder="1" applyAlignment="1" applyProtection="1">
      <alignment vertical="top" shrinkToFit="1"/>
      <protection locked="0"/>
    </xf>
    <xf numFmtId="0" fontId="7" fillId="0" borderId="4" xfId="1" applyFont="1" applyFill="1" applyBorder="1" applyAlignment="1">
      <alignment vertical="center" shrinkToFit="1"/>
    </xf>
    <xf numFmtId="176" fontId="9" fillId="0" borderId="4" xfId="1" applyNumberFormat="1" applyFont="1" applyFill="1" applyBorder="1" applyAlignment="1" applyProtection="1">
      <alignment vertical="center" shrinkToFit="1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/>
  </sheetViews>
  <sheetFormatPr defaultRowHeight="12.9"/>
  <cols>
    <col min="1" max="1" width="1.75" customWidth="1"/>
    <col min="2" max="2" width="45.625" customWidth="1"/>
    <col min="3" max="5" width="23.75" customWidth="1"/>
    <col min="6" max="6" width="45.625" customWidth="1"/>
    <col min="7" max="9" width="23.75" customWidth="1"/>
  </cols>
  <sheetData>
    <row r="1" spans="1:9" ht="21.75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.75">
      <c r="A2" s="1"/>
      <c r="B2" s="4" t="s">
        <v>1</v>
      </c>
      <c r="C2" s="4"/>
      <c r="D2" s="4"/>
      <c r="E2" s="4"/>
      <c r="F2" s="4"/>
      <c r="G2" s="4"/>
      <c r="H2" s="4"/>
      <c r="I2" s="4"/>
    </row>
    <row r="3" spans="1:9" ht="21.75">
      <c r="A3" s="1"/>
      <c r="B3" s="5" t="s">
        <v>2</v>
      </c>
      <c r="C3" s="5"/>
      <c r="D3" s="5"/>
      <c r="E3" s="5"/>
      <c r="F3" s="5"/>
      <c r="G3" s="5"/>
      <c r="H3" s="5"/>
      <c r="I3" s="5"/>
    </row>
    <row r="4" spans="1:9" ht="14.95">
      <c r="A4" s="1"/>
      <c r="B4" s="6"/>
      <c r="C4" s="1"/>
      <c r="D4" s="1"/>
      <c r="E4" s="1"/>
      <c r="F4" s="1"/>
      <c r="G4" s="1"/>
      <c r="H4" s="1"/>
      <c r="I4" s="7" t="s">
        <v>3</v>
      </c>
    </row>
    <row r="5" spans="1:9" ht="14.3">
      <c r="A5" s="1"/>
      <c r="B5" s="8" t="s">
        <v>4</v>
      </c>
      <c r="C5" s="9"/>
      <c r="D5" s="9"/>
      <c r="E5" s="10"/>
      <c r="F5" s="8" t="s">
        <v>5</v>
      </c>
      <c r="G5" s="9"/>
      <c r="H5" s="9"/>
      <c r="I5" s="10"/>
    </row>
    <row r="6" spans="1:9" ht="14.3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ht="14.3">
      <c r="A7" s="1"/>
      <c r="B7" s="13" t="s">
        <v>9</v>
      </c>
      <c r="C7" s="14">
        <f>+C8+C9+C10+C11+C12+C13+C14+C15+C16+C17+C18+C19+C20+C21+C22+C23-ABS(C24)-ABS(C25)</f>
        <v>28213547</v>
      </c>
      <c r="D7" s="14">
        <f>+D8+D9+D10+D11+D12+D13+D14+D15+D16+D17+D18+D19+D20+D21+D22+D23-ABS(D24)-ABS(D25)</f>
        <v>26036720</v>
      </c>
      <c r="E7" s="14">
        <f>C7-D7</f>
        <v>2176827</v>
      </c>
      <c r="F7" s="13" t="s">
        <v>10</v>
      </c>
      <c r="G7" s="14">
        <f>+G8+G9+G10+G11+G12+G13+G14+G15+G16+G17+G18+G19+G20+G21</f>
        <v>5680</v>
      </c>
      <c r="H7" s="14">
        <f>+H8+H9+H10+H11+H12+H13+H14+H15+H16+H17+H18+H19+H20+H21</f>
        <v>0</v>
      </c>
      <c r="I7" s="14">
        <f>G7-H7</f>
        <v>5680</v>
      </c>
    </row>
    <row r="8" spans="1:9" ht="14.3">
      <c r="A8" s="1"/>
      <c r="B8" s="15" t="s">
        <v>11</v>
      </c>
      <c r="C8" s="16">
        <v>28213547</v>
      </c>
      <c r="D8" s="16">
        <v>26036720</v>
      </c>
      <c r="E8" s="16">
        <f t="shared" ref="E8:E52" si="0">C8-D8</f>
        <v>2176827</v>
      </c>
      <c r="F8" s="17" t="s">
        <v>12</v>
      </c>
      <c r="G8" s="18"/>
      <c r="H8" s="18"/>
      <c r="I8" s="18">
        <f t="shared" ref="I8:I52" si="1">G8-H8</f>
        <v>0</v>
      </c>
    </row>
    <row r="9" spans="1:9" ht="14.3">
      <c r="A9" s="1"/>
      <c r="B9" s="17" t="s">
        <v>13</v>
      </c>
      <c r="C9" s="18"/>
      <c r="D9" s="18"/>
      <c r="E9" s="18">
        <f t="shared" si="0"/>
        <v>0</v>
      </c>
      <c r="F9" s="17" t="s">
        <v>14</v>
      </c>
      <c r="G9" s="18">
        <v>3408</v>
      </c>
      <c r="H9" s="18"/>
      <c r="I9" s="18">
        <f t="shared" si="1"/>
        <v>3408</v>
      </c>
    </row>
    <row r="10" spans="1:9" ht="14.3">
      <c r="A10" s="1"/>
      <c r="B10" s="17" t="s">
        <v>15</v>
      </c>
      <c r="C10" s="18"/>
      <c r="D10" s="18"/>
      <c r="E10" s="18">
        <f t="shared" si="0"/>
        <v>0</v>
      </c>
      <c r="F10" s="17" t="s">
        <v>16</v>
      </c>
      <c r="G10" s="18"/>
      <c r="H10" s="18"/>
      <c r="I10" s="18">
        <f t="shared" si="1"/>
        <v>0</v>
      </c>
    </row>
    <row r="11" spans="1:9" ht="14.3">
      <c r="A11" s="1"/>
      <c r="B11" s="17" t="s">
        <v>17</v>
      </c>
      <c r="C11" s="18"/>
      <c r="D11" s="18"/>
      <c r="E11" s="18">
        <f t="shared" si="0"/>
        <v>0</v>
      </c>
      <c r="F11" s="17" t="s">
        <v>18</v>
      </c>
      <c r="G11" s="18"/>
      <c r="H11" s="18"/>
      <c r="I11" s="18">
        <f t="shared" si="1"/>
        <v>0</v>
      </c>
    </row>
    <row r="12" spans="1:9" ht="14.3">
      <c r="A12" s="1"/>
      <c r="B12" s="17" t="s">
        <v>19</v>
      </c>
      <c r="C12" s="18"/>
      <c r="D12" s="18"/>
      <c r="E12" s="18">
        <f t="shared" si="0"/>
        <v>0</v>
      </c>
      <c r="F12" s="17" t="s">
        <v>20</v>
      </c>
      <c r="G12" s="18"/>
      <c r="H12" s="18"/>
      <c r="I12" s="18">
        <f t="shared" si="1"/>
        <v>0</v>
      </c>
    </row>
    <row r="13" spans="1:9" ht="14.3">
      <c r="A13" s="1"/>
      <c r="B13" s="17" t="s">
        <v>21</v>
      </c>
      <c r="C13" s="18"/>
      <c r="D13" s="18"/>
      <c r="E13" s="18">
        <f t="shared" si="0"/>
        <v>0</v>
      </c>
      <c r="F13" s="17" t="s">
        <v>22</v>
      </c>
      <c r="G13" s="18"/>
      <c r="H13" s="18"/>
      <c r="I13" s="18">
        <f t="shared" si="1"/>
        <v>0</v>
      </c>
    </row>
    <row r="14" spans="1:9" ht="14.3">
      <c r="A14" s="1"/>
      <c r="B14" s="17" t="s">
        <v>23</v>
      </c>
      <c r="C14" s="18"/>
      <c r="D14" s="18"/>
      <c r="E14" s="18">
        <f t="shared" si="0"/>
        <v>0</v>
      </c>
      <c r="F14" s="17" t="s">
        <v>24</v>
      </c>
      <c r="G14" s="18"/>
      <c r="H14" s="18"/>
      <c r="I14" s="18">
        <f t="shared" si="1"/>
        <v>0</v>
      </c>
    </row>
    <row r="15" spans="1:9" ht="14.3">
      <c r="A15" s="1"/>
      <c r="B15" s="17" t="s">
        <v>25</v>
      </c>
      <c r="C15" s="18"/>
      <c r="D15" s="18"/>
      <c r="E15" s="18">
        <f t="shared" si="0"/>
        <v>0</v>
      </c>
      <c r="F15" s="17" t="s">
        <v>26</v>
      </c>
      <c r="G15" s="18">
        <v>2272</v>
      </c>
      <c r="H15" s="18"/>
      <c r="I15" s="18">
        <f t="shared" si="1"/>
        <v>2272</v>
      </c>
    </row>
    <row r="16" spans="1:9" ht="14.3">
      <c r="A16" s="1"/>
      <c r="B16" s="17" t="s">
        <v>27</v>
      </c>
      <c r="C16" s="18"/>
      <c r="D16" s="18"/>
      <c r="E16" s="18">
        <f t="shared" si="0"/>
        <v>0</v>
      </c>
      <c r="F16" s="17" t="s">
        <v>28</v>
      </c>
      <c r="G16" s="18"/>
      <c r="H16" s="18"/>
      <c r="I16" s="18">
        <f t="shared" si="1"/>
        <v>0</v>
      </c>
    </row>
    <row r="17" spans="1:9" ht="14.3">
      <c r="A17" s="1"/>
      <c r="B17" s="17" t="s">
        <v>29</v>
      </c>
      <c r="C17" s="18"/>
      <c r="D17" s="18"/>
      <c r="E17" s="18">
        <f t="shared" si="0"/>
        <v>0</v>
      </c>
      <c r="F17" s="17" t="s">
        <v>30</v>
      </c>
      <c r="G17" s="18"/>
      <c r="H17" s="18"/>
      <c r="I17" s="18">
        <f t="shared" si="1"/>
        <v>0</v>
      </c>
    </row>
    <row r="18" spans="1:9" ht="14.3">
      <c r="A18" s="1"/>
      <c r="B18" s="17" t="s">
        <v>31</v>
      </c>
      <c r="C18" s="18"/>
      <c r="D18" s="18"/>
      <c r="E18" s="18">
        <f t="shared" si="0"/>
        <v>0</v>
      </c>
      <c r="F18" s="17" t="s">
        <v>32</v>
      </c>
      <c r="G18" s="18"/>
      <c r="H18" s="18"/>
      <c r="I18" s="18">
        <f t="shared" si="1"/>
        <v>0</v>
      </c>
    </row>
    <row r="19" spans="1:9" ht="14.3">
      <c r="A19" s="1"/>
      <c r="B19" s="17" t="s">
        <v>33</v>
      </c>
      <c r="C19" s="18"/>
      <c r="D19" s="18"/>
      <c r="E19" s="18">
        <f t="shared" si="0"/>
        <v>0</v>
      </c>
      <c r="F19" s="17" t="s">
        <v>34</v>
      </c>
      <c r="G19" s="18"/>
      <c r="H19" s="18"/>
      <c r="I19" s="18">
        <f t="shared" si="1"/>
        <v>0</v>
      </c>
    </row>
    <row r="20" spans="1:9" ht="14.3">
      <c r="A20" s="1"/>
      <c r="B20" s="17" t="s">
        <v>35</v>
      </c>
      <c r="C20" s="18"/>
      <c r="D20" s="18"/>
      <c r="E20" s="18">
        <f t="shared" si="0"/>
        <v>0</v>
      </c>
      <c r="F20" s="17" t="s">
        <v>36</v>
      </c>
      <c r="G20" s="18"/>
      <c r="H20" s="18"/>
      <c r="I20" s="18">
        <f t="shared" si="1"/>
        <v>0</v>
      </c>
    </row>
    <row r="21" spans="1:9" ht="14.3">
      <c r="A21" s="1"/>
      <c r="B21" s="17" t="s">
        <v>37</v>
      </c>
      <c r="C21" s="18"/>
      <c r="D21" s="18"/>
      <c r="E21" s="18">
        <f t="shared" si="0"/>
        <v>0</v>
      </c>
      <c r="F21" s="17" t="s">
        <v>38</v>
      </c>
      <c r="G21" s="18"/>
      <c r="H21" s="18"/>
      <c r="I21" s="18">
        <f t="shared" si="1"/>
        <v>0</v>
      </c>
    </row>
    <row r="22" spans="1:9" ht="14.3">
      <c r="A22" s="1"/>
      <c r="B22" s="17" t="s">
        <v>39</v>
      </c>
      <c r="C22" s="18"/>
      <c r="D22" s="18"/>
      <c r="E22" s="18">
        <f t="shared" si="0"/>
        <v>0</v>
      </c>
      <c r="F22" s="17"/>
      <c r="G22" s="18"/>
      <c r="H22" s="18"/>
      <c r="I22" s="18"/>
    </row>
    <row r="23" spans="1:9" ht="14.3">
      <c r="A23" s="1"/>
      <c r="B23" s="17" t="s">
        <v>40</v>
      </c>
      <c r="C23" s="18"/>
      <c r="D23" s="18"/>
      <c r="E23" s="18">
        <f t="shared" si="0"/>
        <v>0</v>
      </c>
      <c r="F23" s="17"/>
      <c r="G23" s="18"/>
      <c r="H23" s="18"/>
      <c r="I23" s="18"/>
    </row>
    <row r="24" spans="1:9" ht="14.3">
      <c r="A24" s="1"/>
      <c r="B24" s="17" t="s">
        <v>41</v>
      </c>
      <c r="C24" s="18"/>
      <c r="D24" s="18"/>
      <c r="E24" s="18">
        <f t="shared" si="0"/>
        <v>0</v>
      </c>
      <c r="F24" s="17"/>
      <c r="G24" s="18"/>
      <c r="H24" s="18"/>
      <c r="I24" s="18"/>
    </row>
    <row r="25" spans="1:9" ht="14.3">
      <c r="A25" s="1"/>
      <c r="B25" s="17" t="s">
        <v>42</v>
      </c>
      <c r="C25" s="18"/>
      <c r="D25" s="18"/>
      <c r="E25" s="18">
        <f t="shared" si="0"/>
        <v>0</v>
      </c>
      <c r="F25" s="17"/>
      <c r="G25" s="18"/>
      <c r="H25" s="18"/>
      <c r="I25" s="18"/>
    </row>
    <row r="26" spans="1:9" ht="14.3">
      <c r="A26" s="1"/>
      <c r="B26" s="13" t="s">
        <v>43</v>
      </c>
      <c r="C26" s="14">
        <f>+C27 +C30</f>
        <v>0</v>
      </c>
      <c r="D26" s="14">
        <f>+D27 +D30</f>
        <v>0</v>
      </c>
      <c r="E26" s="14">
        <f t="shared" si="0"/>
        <v>0</v>
      </c>
      <c r="F26" s="13" t="s">
        <v>44</v>
      </c>
      <c r="G26" s="14">
        <f>+G27+G28+G29+G30+G31</f>
        <v>0</v>
      </c>
      <c r="H26" s="14">
        <f>+H27+H28+H29+H30+H31</f>
        <v>0</v>
      </c>
      <c r="I26" s="14">
        <f t="shared" si="1"/>
        <v>0</v>
      </c>
    </row>
    <row r="27" spans="1:9" ht="14.3">
      <c r="A27" s="1"/>
      <c r="B27" s="13" t="s">
        <v>45</v>
      </c>
      <c r="C27" s="14">
        <f>+C28+C29</f>
        <v>0</v>
      </c>
      <c r="D27" s="14">
        <f>+D28+D29</f>
        <v>0</v>
      </c>
      <c r="E27" s="14">
        <f t="shared" si="0"/>
        <v>0</v>
      </c>
      <c r="F27" s="15" t="s">
        <v>46</v>
      </c>
      <c r="G27" s="16"/>
      <c r="H27" s="16"/>
      <c r="I27" s="16">
        <f t="shared" si="1"/>
        <v>0</v>
      </c>
    </row>
    <row r="28" spans="1:9" ht="14.3">
      <c r="A28" s="1"/>
      <c r="B28" s="15" t="s">
        <v>47</v>
      </c>
      <c r="C28" s="16"/>
      <c r="D28" s="16"/>
      <c r="E28" s="16">
        <f t="shared" si="0"/>
        <v>0</v>
      </c>
      <c r="F28" s="17" t="s">
        <v>48</v>
      </c>
      <c r="G28" s="18"/>
      <c r="H28" s="18"/>
      <c r="I28" s="18">
        <f t="shared" si="1"/>
        <v>0</v>
      </c>
    </row>
    <row r="29" spans="1:9" ht="14.3">
      <c r="A29" s="1"/>
      <c r="B29" s="17" t="s">
        <v>49</v>
      </c>
      <c r="C29" s="18"/>
      <c r="D29" s="18"/>
      <c r="E29" s="18">
        <f t="shared" si="0"/>
        <v>0</v>
      </c>
      <c r="F29" s="17" t="s">
        <v>50</v>
      </c>
      <c r="G29" s="18"/>
      <c r="H29" s="18"/>
      <c r="I29" s="18">
        <f t="shared" si="1"/>
        <v>0</v>
      </c>
    </row>
    <row r="30" spans="1:9" ht="14.3">
      <c r="A30" s="1"/>
      <c r="B30" s="13" t="s">
        <v>51</v>
      </c>
      <c r="C30" s="14">
        <f>+C31+C32+C33+C34+C35+C36+C37+C38+C39+C40+C41+C42+C43+C44+C45+C46+C47+C48+C49+C50-ABS(C51)</f>
        <v>0</v>
      </c>
      <c r="D30" s="14">
        <f>+D31+D32+D33+D34+D35+D36+D37+D38+D39+D40+D41+D42+D43+D44+D45+D46+D47+D48+D49+D50-ABS(D51)</f>
        <v>0</v>
      </c>
      <c r="E30" s="14">
        <f t="shared" si="0"/>
        <v>0</v>
      </c>
      <c r="F30" s="17" t="s">
        <v>52</v>
      </c>
      <c r="G30" s="18"/>
      <c r="H30" s="18"/>
      <c r="I30" s="18">
        <f t="shared" si="1"/>
        <v>0</v>
      </c>
    </row>
    <row r="31" spans="1:9" ht="14.3">
      <c r="A31" s="1"/>
      <c r="B31" s="15" t="s">
        <v>47</v>
      </c>
      <c r="C31" s="16"/>
      <c r="D31" s="16"/>
      <c r="E31" s="16">
        <f t="shared" si="0"/>
        <v>0</v>
      </c>
      <c r="F31" s="17" t="s">
        <v>53</v>
      </c>
      <c r="G31" s="18"/>
      <c r="H31" s="18"/>
      <c r="I31" s="18">
        <f t="shared" si="1"/>
        <v>0</v>
      </c>
    </row>
    <row r="32" spans="1:9" ht="14.3">
      <c r="A32" s="1"/>
      <c r="B32" s="17" t="s">
        <v>49</v>
      </c>
      <c r="C32" s="18"/>
      <c r="D32" s="18"/>
      <c r="E32" s="18">
        <f t="shared" si="0"/>
        <v>0</v>
      </c>
      <c r="F32" s="13" t="s">
        <v>54</v>
      </c>
      <c r="G32" s="14">
        <f>+G7 +G26</f>
        <v>5680</v>
      </c>
      <c r="H32" s="14">
        <f>+H7 +H26</f>
        <v>0</v>
      </c>
      <c r="I32" s="14">
        <f t="shared" si="1"/>
        <v>5680</v>
      </c>
    </row>
    <row r="33" spans="1:9" ht="14.3">
      <c r="A33" s="1"/>
      <c r="B33" s="17" t="s">
        <v>55</v>
      </c>
      <c r="C33" s="18"/>
      <c r="D33" s="18"/>
      <c r="E33" s="18">
        <f t="shared" si="0"/>
        <v>0</v>
      </c>
      <c r="F33" s="19" t="s">
        <v>56</v>
      </c>
      <c r="G33" s="20"/>
      <c r="H33" s="20"/>
      <c r="I33" s="21"/>
    </row>
    <row r="34" spans="1:9" ht="14.3">
      <c r="A34" s="1"/>
      <c r="B34" s="17" t="s">
        <v>57</v>
      </c>
      <c r="C34" s="18"/>
      <c r="D34" s="18"/>
      <c r="E34" s="18">
        <f t="shared" si="0"/>
        <v>0</v>
      </c>
      <c r="F34" s="15" t="s">
        <v>58</v>
      </c>
      <c r="G34" s="16"/>
      <c r="H34" s="16"/>
      <c r="I34" s="16">
        <f t="shared" si="1"/>
        <v>0</v>
      </c>
    </row>
    <row r="35" spans="1:9" ht="14.3">
      <c r="A35" s="1"/>
      <c r="B35" s="17" t="s">
        <v>59</v>
      </c>
      <c r="C35" s="18"/>
      <c r="D35" s="18"/>
      <c r="E35" s="18">
        <f t="shared" si="0"/>
        <v>0</v>
      </c>
      <c r="F35" s="17" t="s">
        <v>60</v>
      </c>
      <c r="G35" s="18"/>
      <c r="H35" s="18"/>
      <c r="I35" s="18">
        <f t="shared" si="1"/>
        <v>0</v>
      </c>
    </row>
    <row r="36" spans="1:9" ht="14.3">
      <c r="A36" s="1"/>
      <c r="B36" s="17" t="s">
        <v>61</v>
      </c>
      <c r="C36" s="18"/>
      <c r="D36" s="18"/>
      <c r="E36" s="18">
        <f t="shared" si="0"/>
        <v>0</v>
      </c>
      <c r="F36" s="17" t="s">
        <v>62</v>
      </c>
      <c r="G36" s="18">
        <f>+G37+G38+G39+G40+G41+G42+G43</f>
        <v>0</v>
      </c>
      <c r="H36" s="18">
        <f>+H37+H38+H39+H40+H41+H42+H43</f>
        <v>0</v>
      </c>
      <c r="I36" s="18">
        <f t="shared" si="1"/>
        <v>0</v>
      </c>
    </row>
    <row r="37" spans="1:9" ht="14.3">
      <c r="A37" s="1"/>
      <c r="B37" s="17" t="s">
        <v>63</v>
      </c>
      <c r="C37" s="18"/>
      <c r="D37" s="18"/>
      <c r="E37" s="18">
        <f t="shared" si="0"/>
        <v>0</v>
      </c>
      <c r="F37" s="17" t="s">
        <v>64</v>
      </c>
      <c r="G37" s="18"/>
      <c r="H37" s="18"/>
      <c r="I37" s="18">
        <f t="shared" si="1"/>
        <v>0</v>
      </c>
    </row>
    <row r="38" spans="1:9" ht="14.3">
      <c r="A38" s="1"/>
      <c r="B38" s="17" t="s">
        <v>65</v>
      </c>
      <c r="C38" s="18"/>
      <c r="D38" s="18"/>
      <c r="E38" s="18">
        <f t="shared" si="0"/>
        <v>0</v>
      </c>
      <c r="F38" s="17" t="s">
        <v>66</v>
      </c>
      <c r="G38" s="18"/>
      <c r="H38" s="18"/>
      <c r="I38" s="18">
        <f t="shared" si="1"/>
        <v>0</v>
      </c>
    </row>
    <row r="39" spans="1:9" ht="14.3">
      <c r="A39" s="1"/>
      <c r="B39" s="17" t="s">
        <v>67</v>
      </c>
      <c r="C39" s="18"/>
      <c r="D39" s="18"/>
      <c r="E39" s="18">
        <f t="shared" si="0"/>
        <v>0</v>
      </c>
      <c r="F39" s="17" t="s">
        <v>68</v>
      </c>
      <c r="G39" s="18"/>
      <c r="H39" s="18"/>
      <c r="I39" s="18">
        <f t="shared" si="1"/>
        <v>0</v>
      </c>
    </row>
    <row r="40" spans="1:9" ht="14.3">
      <c r="A40" s="1"/>
      <c r="B40" s="17" t="s">
        <v>69</v>
      </c>
      <c r="C40" s="18"/>
      <c r="D40" s="18"/>
      <c r="E40" s="18">
        <f t="shared" si="0"/>
        <v>0</v>
      </c>
      <c r="F40" s="17" t="s">
        <v>70</v>
      </c>
      <c r="G40" s="18"/>
      <c r="H40" s="18"/>
      <c r="I40" s="18">
        <f t="shared" si="1"/>
        <v>0</v>
      </c>
    </row>
    <row r="41" spans="1:9" ht="14.3">
      <c r="A41" s="1"/>
      <c r="B41" s="17" t="s">
        <v>71</v>
      </c>
      <c r="C41" s="18"/>
      <c r="D41" s="18"/>
      <c r="E41" s="18">
        <f t="shared" si="0"/>
        <v>0</v>
      </c>
      <c r="F41" s="17" t="s">
        <v>72</v>
      </c>
      <c r="G41" s="18"/>
      <c r="H41" s="18"/>
      <c r="I41" s="18">
        <f t="shared" si="1"/>
        <v>0</v>
      </c>
    </row>
    <row r="42" spans="1:9" ht="14.3">
      <c r="A42" s="1"/>
      <c r="B42" s="17" t="s">
        <v>73</v>
      </c>
      <c r="C42" s="18"/>
      <c r="D42" s="18"/>
      <c r="E42" s="18">
        <f t="shared" si="0"/>
        <v>0</v>
      </c>
      <c r="F42" s="17" t="s">
        <v>74</v>
      </c>
      <c r="G42" s="18"/>
      <c r="H42" s="18"/>
      <c r="I42" s="18">
        <f t="shared" si="1"/>
        <v>0</v>
      </c>
    </row>
    <row r="43" spans="1:9" ht="14.3">
      <c r="A43" s="1"/>
      <c r="B43" s="17" t="s">
        <v>75</v>
      </c>
      <c r="C43" s="18"/>
      <c r="D43" s="18"/>
      <c r="E43" s="18">
        <f t="shared" si="0"/>
        <v>0</v>
      </c>
      <c r="F43" s="17" t="s">
        <v>76</v>
      </c>
      <c r="G43" s="18"/>
      <c r="H43" s="18"/>
      <c r="I43" s="18">
        <f t="shared" si="1"/>
        <v>0</v>
      </c>
    </row>
    <row r="44" spans="1:9" ht="14.3">
      <c r="A44" s="1"/>
      <c r="B44" s="17" t="s">
        <v>77</v>
      </c>
      <c r="C44" s="18"/>
      <c r="D44" s="18"/>
      <c r="E44" s="18">
        <f t="shared" si="0"/>
        <v>0</v>
      </c>
      <c r="F44" s="17" t="s">
        <v>78</v>
      </c>
      <c r="G44" s="18">
        <v>28207867</v>
      </c>
      <c r="H44" s="18">
        <v>26036720</v>
      </c>
      <c r="I44" s="18">
        <f t="shared" si="1"/>
        <v>2171147</v>
      </c>
    </row>
    <row r="45" spans="1:9" ht="14.3">
      <c r="A45" s="1"/>
      <c r="B45" s="17" t="s">
        <v>79</v>
      </c>
      <c r="C45" s="18"/>
      <c r="D45" s="18"/>
      <c r="E45" s="18">
        <f t="shared" si="0"/>
        <v>0</v>
      </c>
      <c r="F45" s="17" t="s">
        <v>80</v>
      </c>
      <c r="G45" s="18">
        <v>2171147</v>
      </c>
      <c r="H45" s="18">
        <v>42236</v>
      </c>
      <c r="I45" s="18">
        <f t="shared" si="1"/>
        <v>2128911</v>
      </c>
    </row>
    <row r="46" spans="1:9" ht="14.3">
      <c r="A46" s="1"/>
      <c r="B46" s="17" t="s">
        <v>81</v>
      </c>
      <c r="C46" s="18"/>
      <c r="D46" s="18"/>
      <c r="E46" s="18">
        <f t="shared" si="0"/>
        <v>0</v>
      </c>
      <c r="F46" s="17"/>
      <c r="G46" s="18"/>
      <c r="H46" s="18"/>
      <c r="I46" s="18"/>
    </row>
    <row r="47" spans="1:9" ht="14.3">
      <c r="A47" s="1"/>
      <c r="B47" s="17" t="s">
        <v>82</v>
      </c>
      <c r="C47" s="18"/>
      <c r="D47" s="18"/>
      <c r="E47" s="18">
        <f t="shared" si="0"/>
        <v>0</v>
      </c>
      <c r="F47" s="17"/>
      <c r="G47" s="18"/>
      <c r="H47" s="18"/>
      <c r="I47" s="18"/>
    </row>
    <row r="48" spans="1:9" ht="14.3">
      <c r="A48" s="1"/>
      <c r="B48" s="17" t="s">
        <v>83</v>
      </c>
      <c r="C48" s="18"/>
      <c r="D48" s="18"/>
      <c r="E48" s="18">
        <f t="shared" si="0"/>
        <v>0</v>
      </c>
      <c r="F48" s="17"/>
      <c r="G48" s="18"/>
      <c r="H48" s="18"/>
      <c r="I48" s="18"/>
    </row>
    <row r="49" spans="1:9" ht="14.3">
      <c r="A49" s="1"/>
      <c r="B49" s="17" t="s">
        <v>84</v>
      </c>
      <c r="C49" s="18"/>
      <c r="D49" s="18"/>
      <c r="E49" s="18">
        <f t="shared" si="0"/>
        <v>0</v>
      </c>
      <c r="F49" s="17"/>
      <c r="G49" s="18"/>
      <c r="H49" s="18"/>
      <c r="I49" s="18"/>
    </row>
    <row r="50" spans="1:9" ht="14.3">
      <c r="A50" s="1"/>
      <c r="B50" s="17" t="s">
        <v>85</v>
      </c>
      <c r="C50" s="18"/>
      <c r="D50" s="18"/>
      <c r="E50" s="18">
        <f t="shared" si="0"/>
        <v>0</v>
      </c>
      <c r="F50" s="22"/>
      <c r="G50" s="23"/>
      <c r="H50" s="23"/>
      <c r="I50" s="23"/>
    </row>
    <row r="51" spans="1:9" ht="14.3">
      <c r="A51" s="1"/>
      <c r="B51" s="17" t="s">
        <v>41</v>
      </c>
      <c r="C51" s="18"/>
      <c r="D51" s="18"/>
      <c r="E51" s="18">
        <f t="shared" si="0"/>
        <v>0</v>
      </c>
      <c r="F51" s="13" t="s">
        <v>86</v>
      </c>
      <c r="G51" s="14">
        <f>+G34 +G35 +G36 +G44</f>
        <v>28207867</v>
      </c>
      <c r="H51" s="14">
        <f>+H34 +H35 +H36 +H44</f>
        <v>26036720</v>
      </c>
      <c r="I51" s="14">
        <f t="shared" si="1"/>
        <v>2171147</v>
      </c>
    </row>
    <row r="52" spans="1:9" ht="14.3">
      <c r="A52" s="1"/>
      <c r="B52" s="13" t="s">
        <v>87</v>
      </c>
      <c r="C52" s="14">
        <f>+C7 +C26</f>
        <v>28213547</v>
      </c>
      <c r="D52" s="14">
        <f>+D7 +D26</f>
        <v>26036720</v>
      </c>
      <c r="E52" s="14">
        <f t="shared" si="0"/>
        <v>2176827</v>
      </c>
      <c r="F52" s="24" t="s">
        <v>88</v>
      </c>
      <c r="G52" s="25">
        <f>+G32 +G51</f>
        <v>28213547</v>
      </c>
      <c r="H52" s="25">
        <f>+H32 +H51</f>
        <v>26036720</v>
      </c>
      <c r="I52" s="25">
        <f t="shared" si="1"/>
        <v>2176827</v>
      </c>
    </row>
  </sheetData>
  <mergeCells count="5">
    <mergeCell ref="B2:I2"/>
    <mergeCell ref="B3:I3"/>
    <mergeCell ref="B5:E5"/>
    <mergeCell ref="F5:I5"/>
    <mergeCell ref="F33:I3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/>
  </sheetViews>
  <sheetFormatPr defaultRowHeight="12.9"/>
  <cols>
    <col min="1" max="1" width="1.75" customWidth="1"/>
    <col min="2" max="2" width="45.625" customWidth="1"/>
    <col min="3" max="5" width="23.75" customWidth="1"/>
    <col min="6" max="6" width="45.625" customWidth="1"/>
    <col min="7" max="9" width="23.75" customWidth="1"/>
  </cols>
  <sheetData>
    <row r="1" spans="1:9" ht="21.75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.75">
      <c r="A2" s="1"/>
      <c r="B2" s="4" t="s">
        <v>89</v>
      </c>
      <c r="C2" s="4"/>
      <c r="D2" s="4"/>
      <c r="E2" s="4"/>
      <c r="F2" s="4"/>
      <c r="G2" s="4"/>
      <c r="H2" s="4"/>
      <c r="I2" s="4"/>
    </row>
    <row r="3" spans="1:9" ht="21.75">
      <c r="A3" s="1"/>
      <c r="B3" s="5" t="s">
        <v>90</v>
      </c>
      <c r="C3" s="5"/>
      <c r="D3" s="5"/>
      <c r="E3" s="5"/>
      <c r="F3" s="5"/>
      <c r="G3" s="5"/>
      <c r="H3" s="5"/>
      <c r="I3" s="5"/>
    </row>
    <row r="4" spans="1:9" ht="14.95">
      <c r="A4" s="1"/>
      <c r="B4" s="6"/>
      <c r="C4" s="1"/>
      <c r="D4" s="1"/>
      <c r="E4" s="1"/>
      <c r="F4" s="1"/>
      <c r="G4" s="1"/>
      <c r="H4" s="1"/>
      <c r="I4" s="7" t="s">
        <v>91</v>
      </c>
    </row>
    <row r="5" spans="1:9" ht="14.3">
      <c r="A5" s="1"/>
      <c r="B5" s="8" t="s">
        <v>92</v>
      </c>
      <c r="C5" s="9"/>
      <c r="D5" s="9"/>
      <c r="E5" s="10"/>
      <c r="F5" s="8" t="s">
        <v>93</v>
      </c>
      <c r="G5" s="9"/>
      <c r="H5" s="9"/>
      <c r="I5" s="10"/>
    </row>
    <row r="6" spans="1:9" ht="14.3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ht="14.3">
      <c r="A7" s="1"/>
      <c r="B7" s="13" t="s">
        <v>9</v>
      </c>
      <c r="C7" s="14">
        <f>+C8+C9+C10+C11+C12+C13+C14+C15+C16+C17+C18+C19+C20+C21+C22+C23-ABS(C24)-ABS(C25)</f>
        <v>190595003</v>
      </c>
      <c r="D7" s="14">
        <f>+D8+D9+D10+D11+D12+D13+D14+D15+D16+D17+D18+D19+D20+D21+D22+D23-ABS(D24)-ABS(D25)</f>
        <v>200061930</v>
      </c>
      <c r="E7" s="14">
        <f>C7-D7</f>
        <v>-9466927</v>
      </c>
      <c r="F7" s="13" t="s">
        <v>10</v>
      </c>
      <c r="G7" s="14">
        <f>+G8+G9+G10+G11+G12+G13+G14+G15+G16+G17+G18+G19+G20+G21</f>
        <v>35475413</v>
      </c>
      <c r="H7" s="14">
        <f>+H8+H9+H10+H11+H12+H13+H14+H15+H16+H17+H18+H19+H20+H21</f>
        <v>33505998</v>
      </c>
      <c r="I7" s="14">
        <f>G7-H7</f>
        <v>1969415</v>
      </c>
    </row>
    <row r="8" spans="1:9" ht="14.3">
      <c r="A8" s="1"/>
      <c r="B8" s="15" t="s">
        <v>11</v>
      </c>
      <c r="C8" s="16">
        <v>85183588</v>
      </c>
      <c r="D8" s="16">
        <v>124763603</v>
      </c>
      <c r="E8" s="16">
        <f t="shared" ref="E8:E52" si="0">C8-D8</f>
        <v>-39580015</v>
      </c>
      <c r="F8" s="17" t="s">
        <v>12</v>
      </c>
      <c r="G8" s="18">
        <v>5655414</v>
      </c>
      <c r="H8" s="18">
        <v>6065066</v>
      </c>
      <c r="I8" s="18">
        <f t="shared" ref="I8:I21" si="1">G8-H8</f>
        <v>-409652</v>
      </c>
    </row>
    <row r="9" spans="1:9" ht="14.3">
      <c r="A9" s="1"/>
      <c r="B9" s="17" t="s">
        <v>13</v>
      </c>
      <c r="C9" s="18">
        <v>72261241</v>
      </c>
      <c r="D9" s="18">
        <v>59260781</v>
      </c>
      <c r="E9" s="18">
        <f t="shared" si="0"/>
        <v>13000460</v>
      </c>
      <c r="F9" s="17" t="s">
        <v>14</v>
      </c>
      <c r="G9" s="18">
        <v>8394045</v>
      </c>
      <c r="H9" s="18">
        <v>7385056</v>
      </c>
      <c r="I9" s="18">
        <f t="shared" si="1"/>
        <v>1008989</v>
      </c>
    </row>
    <row r="10" spans="1:9" ht="14.3">
      <c r="A10" s="1"/>
      <c r="B10" s="17" t="s">
        <v>15</v>
      </c>
      <c r="C10" s="18">
        <v>32855932</v>
      </c>
      <c r="D10" s="18">
        <v>14356333</v>
      </c>
      <c r="E10" s="18">
        <f t="shared" si="0"/>
        <v>18499599</v>
      </c>
      <c r="F10" s="17" t="s">
        <v>16</v>
      </c>
      <c r="G10" s="18"/>
      <c r="H10" s="18"/>
      <c r="I10" s="18">
        <f t="shared" si="1"/>
        <v>0</v>
      </c>
    </row>
    <row r="11" spans="1:9" ht="14.3">
      <c r="A11" s="1"/>
      <c r="B11" s="17" t="s">
        <v>17</v>
      </c>
      <c r="C11" s="18"/>
      <c r="D11" s="18"/>
      <c r="E11" s="18">
        <f t="shared" si="0"/>
        <v>0</v>
      </c>
      <c r="F11" s="17" t="s">
        <v>18</v>
      </c>
      <c r="G11" s="18"/>
      <c r="H11" s="18"/>
      <c r="I11" s="18">
        <f t="shared" si="1"/>
        <v>0</v>
      </c>
    </row>
    <row r="12" spans="1:9" ht="14.3">
      <c r="A12" s="1"/>
      <c r="B12" s="17" t="s">
        <v>19</v>
      </c>
      <c r="C12" s="18"/>
      <c r="D12" s="18"/>
      <c r="E12" s="18">
        <f t="shared" si="0"/>
        <v>0</v>
      </c>
      <c r="F12" s="17" t="s">
        <v>20</v>
      </c>
      <c r="G12" s="18"/>
      <c r="H12" s="18"/>
      <c r="I12" s="18">
        <f t="shared" si="1"/>
        <v>0</v>
      </c>
    </row>
    <row r="13" spans="1:9" ht="14.3">
      <c r="A13" s="1"/>
      <c r="B13" s="17" t="s">
        <v>21</v>
      </c>
      <c r="C13" s="18"/>
      <c r="D13" s="18"/>
      <c r="E13" s="18">
        <f t="shared" si="0"/>
        <v>0</v>
      </c>
      <c r="F13" s="17" t="s">
        <v>22</v>
      </c>
      <c r="G13" s="18"/>
      <c r="H13" s="18"/>
      <c r="I13" s="18">
        <f t="shared" si="1"/>
        <v>0</v>
      </c>
    </row>
    <row r="14" spans="1:9" ht="14.3">
      <c r="A14" s="1"/>
      <c r="B14" s="17" t="s">
        <v>23</v>
      </c>
      <c r="C14" s="18"/>
      <c r="D14" s="18"/>
      <c r="E14" s="18">
        <f t="shared" si="0"/>
        <v>0</v>
      </c>
      <c r="F14" s="17" t="s">
        <v>24</v>
      </c>
      <c r="G14" s="18">
        <v>1698356</v>
      </c>
      <c r="H14" s="18">
        <v>1507426</v>
      </c>
      <c r="I14" s="18">
        <f t="shared" si="1"/>
        <v>190930</v>
      </c>
    </row>
    <row r="15" spans="1:9" ht="14.3">
      <c r="A15" s="1"/>
      <c r="B15" s="17" t="s">
        <v>25</v>
      </c>
      <c r="C15" s="18">
        <v>19848</v>
      </c>
      <c r="D15" s="18">
        <v>1406819</v>
      </c>
      <c r="E15" s="18">
        <f t="shared" si="0"/>
        <v>-1386971</v>
      </c>
      <c r="F15" s="17" t="s">
        <v>26</v>
      </c>
      <c r="G15" s="18">
        <v>21223</v>
      </c>
      <c r="H15" s="18"/>
      <c r="I15" s="18">
        <f t="shared" si="1"/>
        <v>21223</v>
      </c>
    </row>
    <row r="16" spans="1:9" ht="14.3">
      <c r="A16" s="1"/>
      <c r="B16" s="17" t="s">
        <v>27</v>
      </c>
      <c r="C16" s="18"/>
      <c r="D16" s="18"/>
      <c r="E16" s="18">
        <f t="shared" si="0"/>
        <v>0</v>
      </c>
      <c r="F16" s="17" t="s">
        <v>28</v>
      </c>
      <c r="G16" s="18">
        <v>4516375</v>
      </c>
      <c r="H16" s="18">
        <v>3764450</v>
      </c>
      <c r="I16" s="18">
        <f t="shared" si="1"/>
        <v>751925</v>
      </c>
    </row>
    <row r="17" spans="1:9" ht="14.3">
      <c r="A17" s="1"/>
      <c r="B17" s="17" t="s">
        <v>29</v>
      </c>
      <c r="C17" s="18"/>
      <c r="D17" s="18"/>
      <c r="E17" s="18">
        <f t="shared" si="0"/>
        <v>0</v>
      </c>
      <c r="F17" s="17" t="s">
        <v>30</v>
      </c>
      <c r="G17" s="18"/>
      <c r="H17" s="18"/>
      <c r="I17" s="18">
        <f t="shared" si="1"/>
        <v>0</v>
      </c>
    </row>
    <row r="18" spans="1:9" ht="14.3">
      <c r="A18" s="1"/>
      <c r="B18" s="17" t="s">
        <v>31</v>
      </c>
      <c r="C18" s="18"/>
      <c r="D18" s="18"/>
      <c r="E18" s="18">
        <f t="shared" si="0"/>
        <v>0</v>
      </c>
      <c r="F18" s="17" t="s">
        <v>32</v>
      </c>
      <c r="G18" s="18"/>
      <c r="H18" s="18"/>
      <c r="I18" s="18">
        <f t="shared" si="1"/>
        <v>0</v>
      </c>
    </row>
    <row r="19" spans="1:9" ht="14.3">
      <c r="A19" s="1"/>
      <c r="B19" s="17" t="s">
        <v>33</v>
      </c>
      <c r="C19" s="18"/>
      <c r="D19" s="18"/>
      <c r="E19" s="18">
        <f t="shared" si="0"/>
        <v>0</v>
      </c>
      <c r="F19" s="17" t="s">
        <v>34</v>
      </c>
      <c r="G19" s="18"/>
      <c r="H19" s="18"/>
      <c r="I19" s="18">
        <f t="shared" si="1"/>
        <v>0</v>
      </c>
    </row>
    <row r="20" spans="1:9" ht="14.3">
      <c r="A20" s="1"/>
      <c r="B20" s="17" t="s">
        <v>35</v>
      </c>
      <c r="C20" s="18"/>
      <c r="D20" s="18"/>
      <c r="E20" s="18">
        <f t="shared" si="0"/>
        <v>0</v>
      </c>
      <c r="F20" s="17" t="s">
        <v>36</v>
      </c>
      <c r="G20" s="18">
        <v>15190000</v>
      </c>
      <c r="H20" s="18">
        <v>14784000</v>
      </c>
      <c r="I20" s="18">
        <f t="shared" si="1"/>
        <v>406000</v>
      </c>
    </row>
    <row r="21" spans="1:9" ht="14.3">
      <c r="A21" s="1"/>
      <c r="B21" s="17" t="s">
        <v>37</v>
      </c>
      <c r="C21" s="18"/>
      <c r="D21" s="18"/>
      <c r="E21" s="18">
        <f t="shared" si="0"/>
        <v>0</v>
      </c>
      <c r="F21" s="17" t="s">
        <v>38</v>
      </c>
      <c r="G21" s="18"/>
      <c r="H21" s="18"/>
      <c r="I21" s="18">
        <f t="shared" si="1"/>
        <v>0</v>
      </c>
    </row>
    <row r="22" spans="1:9" ht="14.3">
      <c r="A22" s="1"/>
      <c r="B22" s="17" t="s">
        <v>39</v>
      </c>
      <c r="C22" s="18"/>
      <c r="D22" s="18"/>
      <c r="E22" s="18">
        <f t="shared" si="0"/>
        <v>0</v>
      </c>
      <c r="F22" s="17"/>
      <c r="G22" s="18"/>
      <c r="H22" s="18"/>
      <c r="I22" s="18"/>
    </row>
    <row r="23" spans="1:9" ht="14.3">
      <c r="A23" s="1"/>
      <c r="B23" s="17" t="s">
        <v>40</v>
      </c>
      <c r="C23" s="18">
        <v>274394</v>
      </c>
      <c r="D23" s="18">
        <v>274394</v>
      </c>
      <c r="E23" s="18">
        <f t="shared" si="0"/>
        <v>0</v>
      </c>
      <c r="F23" s="17"/>
      <c r="G23" s="18"/>
      <c r="H23" s="18"/>
      <c r="I23" s="18"/>
    </row>
    <row r="24" spans="1:9" ht="14.3">
      <c r="A24" s="1"/>
      <c r="B24" s="17" t="s">
        <v>41</v>
      </c>
      <c r="C24" s="18"/>
      <c r="D24" s="18"/>
      <c r="E24" s="18">
        <f t="shared" si="0"/>
        <v>0</v>
      </c>
      <c r="F24" s="17"/>
      <c r="G24" s="18"/>
      <c r="H24" s="18"/>
      <c r="I24" s="18"/>
    </row>
    <row r="25" spans="1:9" ht="14.3">
      <c r="A25" s="1"/>
      <c r="B25" s="17" t="s">
        <v>42</v>
      </c>
      <c r="C25" s="18"/>
      <c r="D25" s="18"/>
      <c r="E25" s="18">
        <f t="shared" si="0"/>
        <v>0</v>
      </c>
      <c r="F25" s="17"/>
      <c r="G25" s="18"/>
      <c r="H25" s="18"/>
      <c r="I25" s="18"/>
    </row>
    <row r="26" spans="1:9" ht="14.3">
      <c r="A26" s="1"/>
      <c r="B26" s="13" t="s">
        <v>43</v>
      </c>
      <c r="C26" s="14">
        <f>+C27 +C30</f>
        <v>407050485</v>
      </c>
      <c r="D26" s="14">
        <f>+D27 +D30</f>
        <v>417742836</v>
      </c>
      <c r="E26" s="14">
        <f t="shared" si="0"/>
        <v>-10692351</v>
      </c>
      <c r="F26" s="13" t="s">
        <v>44</v>
      </c>
      <c r="G26" s="14">
        <f>+G27+G28+G29+G30+G31</f>
        <v>27273643</v>
      </c>
      <c r="H26" s="14">
        <f>+H27+H28+H29+H30+H31</f>
        <v>31687944</v>
      </c>
      <c r="I26" s="14">
        <f t="shared" ref="I26:I32" si="2">G26-H26</f>
        <v>-4414301</v>
      </c>
    </row>
    <row r="27" spans="1:9" ht="14.3">
      <c r="A27" s="1"/>
      <c r="B27" s="13" t="s">
        <v>45</v>
      </c>
      <c r="C27" s="14">
        <f>+C28+C29</f>
        <v>266132985</v>
      </c>
      <c r="D27" s="14">
        <f>+D28+D29</f>
        <v>272003823</v>
      </c>
      <c r="E27" s="14">
        <f t="shared" si="0"/>
        <v>-5870838</v>
      </c>
      <c r="F27" s="15" t="s">
        <v>46</v>
      </c>
      <c r="G27" s="16"/>
      <c r="H27" s="16"/>
      <c r="I27" s="16">
        <f t="shared" si="2"/>
        <v>0</v>
      </c>
    </row>
    <row r="28" spans="1:9" ht="14.3">
      <c r="A28" s="1"/>
      <c r="B28" s="15" t="s">
        <v>47</v>
      </c>
      <c r="C28" s="16">
        <v>169471500</v>
      </c>
      <c r="D28" s="16">
        <v>169471500</v>
      </c>
      <c r="E28" s="16">
        <f t="shared" si="0"/>
        <v>0</v>
      </c>
      <c r="F28" s="17" t="s">
        <v>48</v>
      </c>
      <c r="G28" s="18"/>
      <c r="H28" s="18"/>
      <c r="I28" s="18">
        <f t="shared" si="2"/>
        <v>0</v>
      </c>
    </row>
    <row r="29" spans="1:9" ht="14.3">
      <c r="A29" s="1"/>
      <c r="B29" s="17" t="s">
        <v>49</v>
      </c>
      <c r="C29" s="18">
        <v>96661485</v>
      </c>
      <c r="D29" s="18">
        <v>102532323</v>
      </c>
      <c r="E29" s="18">
        <f t="shared" si="0"/>
        <v>-5870838</v>
      </c>
      <c r="F29" s="17" t="s">
        <v>50</v>
      </c>
      <c r="G29" s="18"/>
      <c r="H29" s="18"/>
      <c r="I29" s="18">
        <f t="shared" si="2"/>
        <v>0</v>
      </c>
    </row>
    <row r="30" spans="1:9" ht="14.3">
      <c r="A30" s="1"/>
      <c r="B30" s="13" t="s">
        <v>51</v>
      </c>
      <c r="C30" s="14">
        <f>+C31+C32+C33+C34+C35+C36+C37+C38+C39+C40+C41+C42+C43+C44+C45+C46+C47+C48+C49+C50-ABS(C51)</f>
        <v>140917500</v>
      </c>
      <c r="D30" s="14">
        <f>+D31+D32+D33+D34+D35+D36+D37+D38+D39+D40+D41+D42+D43+D44+D45+D46+D47+D48+D49+D50-ABS(D51)</f>
        <v>145739013</v>
      </c>
      <c r="E30" s="14">
        <f t="shared" si="0"/>
        <v>-4821513</v>
      </c>
      <c r="F30" s="17" t="s">
        <v>52</v>
      </c>
      <c r="G30" s="18">
        <v>27273643</v>
      </c>
      <c r="H30" s="18">
        <v>31687944</v>
      </c>
      <c r="I30" s="18">
        <f t="shared" si="2"/>
        <v>-4414301</v>
      </c>
    </row>
    <row r="31" spans="1:9" ht="14.3">
      <c r="A31" s="1"/>
      <c r="B31" s="15" t="s">
        <v>47</v>
      </c>
      <c r="C31" s="16">
        <v>2759000</v>
      </c>
      <c r="D31" s="16">
        <v>2759000</v>
      </c>
      <c r="E31" s="16">
        <f t="shared" si="0"/>
        <v>0</v>
      </c>
      <c r="F31" s="17" t="s">
        <v>53</v>
      </c>
      <c r="G31" s="18"/>
      <c r="H31" s="18"/>
      <c r="I31" s="18">
        <f t="shared" si="2"/>
        <v>0</v>
      </c>
    </row>
    <row r="32" spans="1:9" ht="14.3">
      <c r="A32" s="1"/>
      <c r="B32" s="17" t="s">
        <v>49</v>
      </c>
      <c r="C32" s="18">
        <v>9459192</v>
      </c>
      <c r="D32" s="18">
        <v>10388716</v>
      </c>
      <c r="E32" s="18">
        <f t="shared" si="0"/>
        <v>-929524</v>
      </c>
      <c r="F32" s="13" t="s">
        <v>54</v>
      </c>
      <c r="G32" s="14">
        <f>+G7 +G26</f>
        <v>62749056</v>
      </c>
      <c r="H32" s="14">
        <f>+H7 +H26</f>
        <v>65193942</v>
      </c>
      <c r="I32" s="14">
        <f t="shared" si="2"/>
        <v>-2444886</v>
      </c>
    </row>
    <row r="33" spans="1:9" ht="14.3">
      <c r="A33" s="1"/>
      <c r="B33" s="17" t="s">
        <v>55</v>
      </c>
      <c r="C33" s="18">
        <v>2056766</v>
      </c>
      <c r="D33" s="18">
        <v>2335252</v>
      </c>
      <c r="E33" s="18">
        <f t="shared" si="0"/>
        <v>-278486</v>
      </c>
      <c r="F33" s="19" t="s">
        <v>56</v>
      </c>
      <c r="G33" s="20"/>
      <c r="H33" s="20"/>
      <c r="I33" s="21"/>
    </row>
    <row r="34" spans="1:9" ht="14.3">
      <c r="A34" s="1"/>
      <c r="B34" s="17" t="s">
        <v>57</v>
      </c>
      <c r="C34" s="18"/>
      <c r="D34" s="18"/>
      <c r="E34" s="18">
        <f t="shared" si="0"/>
        <v>0</v>
      </c>
      <c r="F34" s="15" t="s">
        <v>58</v>
      </c>
      <c r="G34" s="16">
        <v>247469391</v>
      </c>
      <c r="H34" s="16">
        <v>247469391</v>
      </c>
      <c r="I34" s="16">
        <f t="shared" ref="I34:I45" si="3">G34-H34</f>
        <v>0</v>
      </c>
    </row>
    <row r="35" spans="1:9" ht="14.3">
      <c r="A35" s="1"/>
      <c r="B35" s="17" t="s">
        <v>59</v>
      </c>
      <c r="C35" s="18">
        <v>9</v>
      </c>
      <c r="D35" s="18">
        <v>9</v>
      </c>
      <c r="E35" s="18">
        <f t="shared" si="0"/>
        <v>0</v>
      </c>
      <c r="F35" s="17" t="s">
        <v>60</v>
      </c>
      <c r="G35" s="18">
        <v>56975725</v>
      </c>
      <c r="H35" s="18">
        <v>61090384</v>
      </c>
      <c r="I35" s="18">
        <f t="shared" si="3"/>
        <v>-4114659</v>
      </c>
    </row>
    <row r="36" spans="1:9" ht="14.3">
      <c r="A36" s="1"/>
      <c r="B36" s="17" t="s">
        <v>61</v>
      </c>
      <c r="C36" s="18">
        <v>5265283</v>
      </c>
      <c r="D36" s="18">
        <v>6608417</v>
      </c>
      <c r="E36" s="18">
        <f t="shared" si="0"/>
        <v>-1343134</v>
      </c>
      <c r="F36" s="17" t="s">
        <v>62</v>
      </c>
      <c r="G36" s="18">
        <f>+G37+G38+G39+G40+G41+G42+G43</f>
        <v>100000000</v>
      </c>
      <c r="H36" s="18">
        <f>+H37+H38+H39+H40+H41+H42+H43</f>
        <v>100000000</v>
      </c>
      <c r="I36" s="18">
        <f t="shared" si="3"/>
        <v>0</v>
      </c>
    </row>
    <row r="37" spans="1:9" ht="14.3">
      <c r="A37" s="1"/>
      <c r="B37" s="17" t="s">
        <v>63</v>
      </c>
      <c r="C37" s="18"/>
      <c r="D37" s="18"/>
      <c r="E37" s="18">
        <f t="shared" si="0"/>
        <v>0</v>
      </c>
      <c r="F37" s="17" t="s">
        <v>64</v>
      </c>
      <c r="G37" s="18">
        <v>15000000</v>
      </c>
      <c r="H37" s="18">
        <v>15000000</v>
      </c>
      <c r="I37" s="18">
        <f t="shared" si="3"/>
        <v>0</v>
      </c>
    </row>
    <row r="38" spans="1:9" ht="14.3">
      <c r="A38" s="1"/>
      <c r="B38" s="17" t="s">
        <v>65</v>
      </c>
      <c r="C38" s="18">
        <v>40500</v>
      </c>
      <c r="D38" s="18">
        <v>72900</v>
      </c>
      <c r="E38" s="18">
        <f t="shared" si="0"/>
        <v>-32400</v>
      </c>
      <c r="F38" s="17" t="s">
        <v>66</v>
      </c>
      <c r="G38" s="18">
        <v>30000000</v>
      </c>
      <c r="H38" s="18">
        <v>30000000</v>
      </c>
      <c r="I38" s="18">
        <f t="shared" si="3"/>
        <v>0</v>
      </c>
    </row>
    <row r="39" spans="1:9" ht="14.3">
      <c r="A39" s="1"/>
      <c r="B39" s="17" t="s">
        <v>67</v>
      </c>
      <c r="C39" s="18"/>
      <c r="D39" s="18"/>
      <c r="E39" s="18">
        <f t="shared" si="0"/>
        <v>0</v>
      </c>
      <c r="F39" s="17" t="s">
        <v>68</v>
      </c>
      <c r="G39" s="18">
        <v>5000000</v>
      </c>
      <c r="H39" s="18">
        <v>5000000</v>
      </c>
      <c r="I39" s="18">
        <f t="shared" si="3"/>
        <v>0</v>
      </c>
    </row>
    <row r="40" spans="1:9" ht="14.3">
      <c r="A40" s="1"/>
      <c r="B40" s="17" t="s">
        <v>69</v>
      </c>
      <c r="C40" s="18"/>
      <c r="D40" s="18"/>
      <c r="E40" s="18">
        <f t="shared" si="0"/>
        <v>0</v>
      </c>
      <c r="F40" s="17" t="s">
        <v>70</v>
      </c>
      <c r="G40" s="18">
        <v>50000000</v>
      </c>
      <c r="H40" s="18">
        <v>50000000</v>
      </c>
      <c r="I40" s="18">
        <f t="shared" si="3"/>
        <v>0</v>
      </c>
    </row>
    <row r="41" spans="1:9" ht="14.3">
      <c r="A41" s="1"/>
      <c r="B41" s="17" t="s">
        <v>71</v>
      </c>
      <c r="C41" s="18">
        <v>21336750</v>
      </c>
      <c r="D41" s="18">
        <v>23300325</v>
      </c>
      <c r="E41" s="18">
        <f t="shared" si="0"/>
        <v>-1963575</v>
      </c>
      <c r="F41" s="17" t="s">
        <v>72</v>
      </c>
      <c r="G41" s="18"/>
      <c r="H41" s="18"/>
      <c r="I41" s="18">
        <f t="shared" si="3"/>
        <v>0</v>
      </c>
    </row>
    <row r="42" spans="1:9" ht="14.3">
      <c r="A42" s="1"/>
      <c r="B42" s="17" t="s">
        <v>73</v>
      </c>
      <c r="C42" s="18">
        <v>15000000</v>
      </c>
      <c r="D42" s="18">
        <v>15000000</v>
      </c>
      <c r="E42" s="18">
        <f t="shared" si="0"/>
        <v>0</v>
      </c>
      <c r="F42" s="17" t="s">
        <v>74</v>
      </c>
      <c r="G42" s="18"/>
      <c r="H42" s="18"/>
      <c r="I42" s="18">
        <f t="shared" si="3"/>
        <v>0</v>
      </c>
    </row>
    <row r="43" spans="1:9" ht="14.3">
      <c r="A43" s="1"/>
      <c r="B43" s="17" t="s">
        <v>75</v>
      </c>
      <c r="C43" s="18">
        <v>30000000</v>
      </c>
      <c r="D43" s="18">
        <v>30000000</v>
      </c>
      <c r="E43" s="18">
        <f t="shared" si="0"/>
        <v>0</v>
      </c>
      <c r="F43" s="17" t="s">
        <v>76</v>
      </c>
      <c r="G43" s="18"/>
      <c r="H43" s="18"/>
      <c r="I43" s="18">
        <f t="shared" si="3"/>
        <v>0</v>
      </c>
    </row>
    <row r="44" spans="1:9" ht="14.3">
      <c r="A44" s="1"/>
      <c r="B44" s="17" t="s">
        <v>77</v>
      </c>
      <c r="C44" s="18">
        <v>5000000</v>
      </c>
      <c r="D44" s="18">
        <v>5000000</v>
      </c>
      <c r="E44" s="18">
        <f t="shared" si="0"/>
        <v>0</v>
      </c>
      <c r="F44" s="17" t="s">
        <v>78</v>
      </c>
      <c r="G44" s="18">
        <v>130451316</v>
      </c>
      <c r="H44" s="18">
        <v>144051049</v>
      </c>
      <c r="I44" s="18">
        <f t="shared" si="3"/>
        <v>-13599733</v>
      </c>
    </row>
    <row r="45" spans="1:9" ht="14.3">
      <c r="A45" s="1"/>
      <c r="B45" s="17" t="s">
        <v>79</v>
      </c>
      <c r="C45" s="18">
        <v>50000000</v>
      </c>
      <c r="D45" s="18">
        <v>50000000</v>
      </c>
      <c r="E45" s="18">
        <f t="shared" si="0"/>
        <v>0</v>
      </c>
      <c r="F45" s="17" t="s">
        <v>80</v>
      </c>
      <c r="G45" s="18">
        <v>-13599733</v>
      </c>
      <c r="H45" s="18">
        <v>10434404</v>
      </c>
      <c r="I45" s="18">
        <f t="shared" si="3"/>
        <v>-24034137</v>
      </c>
    </row>
    <row r="46" spans="1:9" ht="14.3">
      <c r="A46" s="1"/>
      <c r="B46" s="17" t="s">
        <v>81</v>
      </c>
      <c r="C46" s="18"/>
      <c r="D46" s="18"/>
      <c r="E46" s="18">
        <f t="shared" si="0"/>
        <v>0</v>
      </c>
      <c r="F46" s="17"/>
      <c r="G46" s="18"/>
      <c r="H46" s="18"/>
      <c r="I46" s="18"/>
    </row>
    <row r="47" spans="1:9" ht="14.3">
      <c r="A47" s="1"/>
      <c r="B47" s="17" t="s">
        <v>82</v>
      </c>
      <c r="C47" s="18"/>
      <c r="D47" s="18"/>
      <c r="E47" s="18">
        <f t="shared" si="0"/>
        <v>0</v>
      </c>
      <c r="F47" s="17"/>
      <c r="G47" s="18"/>
      <c r="H47" s="18"/>
      <c r="I47" s="18"/>
    </row>
    <row r="48" spans="1:9" ht="14.3">
      <c r="A48" s="1"/>
      <c r="B48" s="17" t="s">
        <v>83</v>
      </c>
      <c r="C48" s="18"/>
      <c r="D48" s="18"/>
      <c r="E48" s="18">
        <f t="shared" si="0"/>
        <v>0</v>
      </c>
      <c r="F48" s="17"/>
      <c r="G48" s="18"/>
      <c r="H48" s="18"/>
      <c r="I48" s="18"/>
    </row>
    <row r="49" spans="1:9" ht="14.3">
      <c r="A49" s="1"/>
      <c r="B49" s="17" t="s">
        <v>84</v>
      </c>
      <c r="C49" s="18"/>
      <c r="D49" s="18">
        <v>274394</v>
      </c>
      <c r="E49" s="18">
        <f t="shared" si="0"/>
        <v>-274394</v>
      </c>
      <c r="F49" s="17"/>
      <c r="G49" s="18"/>
      <c r="H49" s="18"/>
      <c r="I49" s="18"/>
    </row>
    <row r="50" spans="1:9" ht="14.3">
      <c r="A50" s="1"/>
      <c r="B50" s="17" t="s">
        <v>85</v>
      </c>
      <c r="C50" s="18"/>
      <c r="D50" s="18"/>
      <c r="E50" s="18">
        <f t="shared" si="0"/>
        <v>0</v>
      </c>
      <c r="F50" s="22"/>
      <c r="G50" s="23"/>
      <c r="H50" s="23"/>
      <c r="I50" s="23"/>
    </row>
    <row r="51" spans="1:9" ht="14.3">
      <c r="A51" s="1"/>
      <c r="B51" s="17" t="s">
        <v>41</v>
      </c>
      <c r="C51" s="18"/>
      <c r="D51" s="18"/>
      <c r="E51" s="18">
        <f t="shared" si="0"/>
        <v>0</v>
      </c>
      <c r="F51" s="13" t="s">
        <v>86</v>
      </c>
      <c r="G51" s="14">
        <f>+G34 +G35 +G36 +G44</f>
        <v>534896432</v>
      </c>
      <c r="H51" s="14">
        <f>+H34 +H35 +H36 +H44</f>
        <v>552610824</v>
      </c>
      <c r="I51" s="14">
        <f t="shared" ref="I51:I52" si="4">G51-H51</f>
        <v>-17714392</v>
      </c>
    </row>
    <row r="52" spans="1:9" ht="14.3">
      <c r="A52" s="1"/>
      <c r="B52" s="13" t="s">
        <v>87</v>
      </c>
      <c r="C52" s="14">
        <f>+C7 +C26</f>
        <v>597645488</v>
      </c>
      <c r="D52" s="14">
        <f>+D7 +D26</f>
        <v>617804766</v>
      </c>
      <c r="E52" s="14">
        <f t="shared" si="0"/>
        <v>-20159278</v>
      </c>
      <c r="F52" s="24" t="s">
        <v>88</v>
      </c>
      <c r="G52" s="25">
        <f>+G32 +G51</f>
        <v>597645488</v>
      </c>
      <c r="H52" s="25">
        <f>+H32 +H51</f>
        <v>617804766</v>
      </c>
      <c r="I52" s="25">
        <f t="shared" si="4"/>
        <v>-20159278</v>
      </c>
    </row>
  </sheetData>
  <mergeCells count="5">
    <mergeCell ref="B2:I2"/>
    <mergeCell ref="B3:I3"/>
    <mergeCell ref="B5:E5"/>
    <mergeCell ref="F5:I5"/>
    <mergeCell ref="F33:I3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/>
  </sheetViews>
  <sheetFormatPr defaultRowHeight="12.9"/>
  <cols>
    <col min="1" max="1" width="1.75" customWidth="1"/>
    <col min="2" max="2" width="45.625" customWidth="1"/>
    <col min="3" max="5" width="23.75" customWidth="1"/>
    <col min="6" max="6" width="45.625" customWidth="1"/>
    <col min="7" max="9" width="23.75" customWidth="1"/>
  </cols>
  <sheetData>
    <row r="1" spans="1:9" ht="21.75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.75">
      <c r="A2" s="1"/>
      <c r="B2" s="4" t="s">
        <v>94</v>
      </c>
      <c r="C2" s="4"/>
      <c r="D2" s="4"/>
      <c r="E2" s="4"/>
      <c r="F2" s="4"/>
      <c r="G2" s="4"/>
      <c r="H2" s="4"/>
      <c r="I2" s="4"/>
    </row>
    <row r="3" spans="1:9" ht="21.75">
      <c r="A3" s="1"/>
      <c r="B3" s="5" t="s">
        <v>90</v>
      </c>
      <c r="C3" s="5"/>
      <c r="D3" s="5"/>
      <c r="E3" s="5"/>
      <c r="F3" s="5"/>
      <c r="G3" s="5"/>
      <c r="H3" s="5"/>
      <c r="I3" s="5"/>
    </row>
    <row r="4" spans="1:9" ht="14.95">
      <c r="A4" s="1"/>
      <c r="B4" s="6"/>
      <c r="C4" s="1"/>
      <c r="D4" s="1"/>
      <c r="E4" s="1"/>
      <c r="F4" s="1"/>
      <c r="G4" s="1"/>
      <c r="H4" s="1"/>
      <c r="I4" s="7" t="s">
        <v>91</v>
      </c>
    </row>
    <row r="5" spans="1:9" ht="14.3">
      <c r="A5" s="1"/>
      <c r="B5" s="8" t="s">
        <v>92</v>
      </c>
      <c r="C5" s="9"/>
      <c r="D5" s="9"/>
      <c r="E5" s="10"/>
      <c r="F5" s="8" t="s">
        <v>93</v>
      </c>
      <c r="G5" s="9"/>
      <c r="H5" s="9"/>
      <c r="I5" s="10"/>
    </row>
    <row r="6" spans="1:9" ht="14.3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ht="14.3">
      <c r="A7" s="1"/>
      <c r="B7" s="13" t="s">
        <v>9</v>
      </c>
      <c r="C7" s="14">
        <f>+C8+C9+C10+C11+C12+C13+C14+C15+C16+C17+C18+C19+C20+C21+C22+C23-ABS(C24)-ABS(C25)</f>
        <v>38108954</v>
      </c>
      <c r="D7" s="14">
        <f>+D8+D9+D10+D11+D12+D13+D14+D15+D16+D17+D18+D19+D20+D21+D22+D23-ABS(D24)-ABS(D25)</f>
        <v>35002068</v>
      </c>
      <c r="E7" s="14">
        <f>C7-D7</f>
        <v>3106886</v>
      </c>
      <c r="F7" s="13" t="s">
        <v>10</v>
      </c>
      <c r="G7" s="14">
        <f>+G8+G9+G10+G11+G12+G13+G14+G15+G16+G17+G18+G19+G20+G21</f>
        <v>12324383</v>
      </c>
      <c r="H7" s="14">
        <f>+H8+H9+H10+H11+H12+H13+H14+H15+H16+H17+H18+H19+H20+H21</f>
        <v>10587353</v>
      </c>
      <c r="I7" s="14">
        <f>G7-H7</f>
        <v>1737030</v>
      </c>
    </row>
    <row r="8" spans="1:9" ht="14.3">
      <c r="A8" s="1"/>
      <c r="B8" s="15" t="s">
        <v>11</v>
      </c>
      <c r="C8" s="16">
        <v>30913906</v>
      </c>
      <c r="D8" s="16">
        <v>27946206</v>
      </c>
      <c r="E8" s="16">
        <f t="shared" ref="E8:E52" si="0">C8-D8</f>
        <v>2967700</v>
      </c>
      <c r="F8" s="17" t="s">
        <v>12</v>
      </c>
      <c r="G8" s="18">
        <v>536443</v>
      </c>
      <c r="H8" s="18">
        <v>476543</v>
      </c>
      <c r="I8" s="18">
        <f t="shared" ref="I8:I21" si="1">G8-H8</f>
        <v>59900</v>
      </c>
    </row>
    <row r="9" spans="1:9" ht="14.3">
      <c r="A9" s="1"/>
      <c r="B9" s="17" t="s">
        <v>13</v>
      </c>
      <c r="C9" s="18">
        <v>7195048</v>
      </c>
      <c r="D9" s="18">
        <v>7055862</v>
      </c>
      <c r="E9" s="18">
        <f t="shared" si="0"/>
        <v>139186</v>
      </c>
      <c r="F9" s="17" t="s">
        <v>14</v>
      </c>
      <c r="G9" s="18">
        <v>7372110</v>
      </c>
      <c r="H9" s="18">
        <v>5769331</v>
      </c>
      <c r="I9" s="18">
        <f t="shared" si="1"/>
        <v>1602779</v>
      </c>
    </row>
    <row r="10" spans="1:9" ht="14.3">
      <c r="A10" s="1"/>
      <c r="B10" s="17" t="s">
        <v>15</v>
      </c>
      <c r="C10" s="18"/>
      <c r="D10" s="18"/>
      <c r="E10" s="18">
        <f t="shared" si="0"/>
        <v>0</v>
      </c>
      <c r="F10" s="17" t="s">
        <v>16</v>
      </c>
      <c r="G10" s="18"/>
      <c r="H10" s="18"/>
      <c r="I10" s="18">
        <f t="shared" si="1"/>
        <v>0</v>
      </c>
    </row>
    <row r="11" spans="1:9" ht="14.3">
      <c r="A11" s="1"/>
      <c r="B11" s="17" t="s">
        <v>17</v>
      </c>
      <c r="C11" s="18"/>
      <c r="D11" s="18"/>
      <c r="E11" s="18">
        <f t="shared" si="0"/>
        <v>0</v>
      </c>
      <c r="F11" s="17" t="s">
        <v>18</v>
      </c>
      <c r="G11" s="18"/>
      <c r="H11" s="18"/>
      <c r="I11" s="18">
        <f t="shared" si="1"/>
        <v>0</v>
      </c>
    </row>
    <row r="12" spans="1:9" ht="14.3">
      <c r="A12" s="1"/>
      <c r="B12" s="17" t="s">
        <v>19</v>
      </c>
      <c r="C12" s="18"/>
      <c r="D12" s="18"/>
      <c r="E12" s="18">
        <f t="shared" si="0"/>
        <v>0</v>
      </c>
      <c r="F12" s="17" t="s">
        <v>20</v>
      </c>
      <c r="G12" s="18">
        <v>3336000</v>
      </c>
      <c r="H12" s="18">
        <v>3336000</v>
      </c>
      <c r="I12" s="18">
        <f t="shared" si="1"/>
        <v>0</v>
      </c>
    </row>
    <row r="13" spans="1:9" ht="14.3">
      <c r="A13" s="1"/>
      <c r="B13" s="17" t="s">
        <v>21</v>
      </c>
      <c r="C13" s="18"/>
      <c r="D13" s="18"/>
      <c r="E13" s="18">
        <f t="shared" si="0"/>
        <v>0</v>
      </c>
      <c r="F13" s="17" t="s">
        <v>22</v>
      </c>
      <c r="G13" s="18"/>
      <c r="H13" s="18"/>
      <c r="I13" s="18">
        <f t="shared" si="1"/>
        <v>0</v>
      </c>
    </row>
    <row r="14" spans="1:9" ht="14.3">
      <c r="A14" s="1"/>
      <c r="B14" s="17" t="s">
        <v>23</v>
      </c>
      <c r="C14" s="18"/>
      <c r="D14" s="18"/>
      <c r="E14" s="18">
        <f t="shared" si="0"/>
        <v>0</v>
      </c>
      <c r="F14" s="17" t="s">
        <v>24</v>
      </c>
      <c r="G14" s="18">
        <v>527830</v>
      </c>
      <c r="H14" s="18">
        <v>522479</v>
      </c>
      <c r="I14" s="18">
        <f t="shared" si="1"/>
        <v>5351</v>
      </c>
    </row>
    <row r="15" spans="1:9" ht="14.3">
      <c r="A15" s="1"/>
      <c r="B15" s="17" t="s">
        <v>25</v>
      </c>
      <c r="C15" s="18"/>
      <c r="D15" s="18"/>
      <c r="E15" s="18">
        <f t="shared" si="0"/>
        <v>0</v>
      </c>
      <c r="F15" s="17" t="s">
        <v>26</v>
      </c>
      <c r="G15" s="18"/>
      <c r="H15" s="18"/>
      <c r="I15" s="18">
        <f t="shared" si="1"/>
        <v>0</v>
      </c>
    </row>
    <row r="16" spans="1:9" ht="14.3">
      <c r="A16" s="1"/>
      <c r="B16" s="17" t="s">
        <v>27</v>
      </c>
      <c r="C16" s="18"/>
      <c r="D16" s="18"/>
      <c r="E16" s="18">
        <f t="shared" si="0"/>
        <v>0</v>
      </c>
      <c r="F16" s="17" t="s">
        <v>28</v>
      </c>
      <c r="G16" s="18"/>
      <c r="H16" s="18"/>
      <c r="I16" s="18">
        <f t="shared" si="1"/>
        <v>0</v>
      </c>
    </row>
    <row r="17" spans="1:9" ht="14.3">
      <c r="A17" s="1"/>
      <c r="B17" s="17" t="s">
        <v>29</v>
      </c>
      <c r="C17" s="18"/>
      <c r="D17" s="18"/>
      <c r="E17" s="18">
        <f t="shared" si="0"/>
        <v>0</v>
      </c>
      <c r="F17" s="17" t="s">
        <v>30</v>
      </c>
      <c r="G17" s="18"/>
      <c r="H17" s="18"/>
      <c r="I17" s="18">
        <f t="shared" si="1"/>
        <v>0</v>
      </c>
    </row>
    <row r="18" spans="1:9" ht="14.3">
      <c r="A18" s="1"/>
      <c r="B18" s="17" t="s">
        <v>31</v>
      </c>
      <c r="C18" s="18"/>
      <c r="D18" s="18"/>
      <c r="E18" s="18">
        <f t="shared" si="0"/>
        <v>0</v>
      </c>
      <c r="F18" s="17" t="s">
        <v>32</v>
      </c>
      <c r="G18" s="18"/>
      <c r="H18" s="18"/>
      <c r="I18" s="18">
        <f t="shared" si="1"/>
        <v>0</v>
      </c>
    </row>
    <row r="19" spans="1:9" ht="14.3">
      <c r="A19" s="1"/>
      <c r="B19" s="17" t="s">
        <v>33</v>
      </c>
      <c r="C19" s="18"/>
      <c r="D19" s="18"/>
      <c r="E19" s="18">
        <f t="shared" si="0"/>
        <v>0</v>
      </c>
      <c r="F19" s="17" t="s">
        <v>34</v>
      </c>
      <c r="G19" s="18"/>
      <c r="H19" s="18"/>
      <c r="I19" s="18">
        <f t="shared" si="1"/>
        <v>0</v>
      </c>
    </row>
    <row r="20" spans="1:9" ht="14.3">
      <c r="A20" s="1"/>
      <c r="B20" s="17" t="s">
        <v>35</v>
      </c>
      <c r="C20" s="18"/>
      <c r="D20" s="18"/>
      <c r="E20" s="18">
        <f t="shared" si="0"/>
        <v>0</v>
      </c>
      <c r="F20" s="17" t="s">
        <v>36</v>
      </c>
      <c r="G20" s="18">
        <v>552000</v>
      </c>
      <c r="H20" s="18">
        <v>483000</v>
      </c>
      <c r="I20" s="18">
        <f t="shared" si="1"/>
        <v>69000</v>
      </c>
    </row>
    <row r="21" spans="1:9" ht="14.3">
      <c r="A21" s="1"/>
      <c r="B21" s="17" t="s">
        <v>37</v>
      </c>
      <c r="C21" s="18"/>
      <c r="D21" s="18"/>
      <c r="E21" s="18">
        <f t="shared" si="0"/>
        <v>0</v>
      </c>
      <c r="F21" s="17" t="s">
        <v>38</v>
      </c>
      <c r="G21" s="18"/>
      <c r="H21" s="18"/>
      <c r="I21" s="18">
        <f t="shared" si="1"/>
        <v>0</v>
      </c>
    </row>
    <row r="22" spans="1:9" ht="14.3">
      <c r="A22" s="1"/>
      <c r="B22" s="17" t="s">
        <v>39</v>
      </c>
      <c r="C22" s="18"/>
      <c r="D22" s="18"/>
      <c r="E22" s="18">
        <f t="shared" si="0"/>
        <v>0</v>
      </c>
      <c r="F22" s="17"/>
      <c r="G22" s="18"/>
      <c r="H22" s="18"/>
      <c r="I22" s="18"/>
    </row>
    <row r="23" spans="1:9" ht="14.3">
      <c r="A23" s="1"/>
      <c r="B23" s="17" t="s">
        <v>40</v>
      </c>
      <c r="C23" s="18"/>
      <c r="D23" s="18"/>
      <c r="E23" s="18">
        <f t="shared" si="0"/>
        <v>0</v>
      </c>
      <c r="F23" s="17"/>
      <c r="G23" s="18"/>
      <c r="H23" s="18"/>
      <c r="I23" s="18"/>
    </row>
    <row r="24" spans="1:9" ht="14.3">
      <c r="A24" s="1"/>
      <c r="B24" s="17" t="s">
        <v>41</v>
      </c>
      <c r="C24" s="18"/>
      <c r="D24" s="18"/>
      <c r="E24" s="18">
        <f t="shared" si="0"/>
        <v>0</v>
      </c>
      <c r="F24" s="17"/>
      <c r="G24" s="18"/>
      <c r="H24" s="18"/>
      <c r="I24" s="18"/>
    </row>
    <row r="25" spans="1:9" ht="14.3">
      <c r="A25" s="1"/>
      <c r="B25" s="17" t="s">
        <v>42</v>
      </c>
      <c r="C25" s="18"/>
      <c r="D25" s="18"/>
      <c r="E25" s="18">
        <f t="shared" si="0"/>
        <v>0</v>
      </c>
      <c r="F25" s="17"/>
      <c r="G25" s="18"/>
      <c r="H25" s="18"/>
      <c r="I25" s="18"/>
    </row>
    <row r="26" spans="1:9" ht="14.3">
      <c r="A26" s="1"/>
      <c r="B26" s="13" t="s">
        <v>43</v>
      </c>
      <c r="C26" s="14">
        <f>+C27 +C30</f>
        <v>78575684</v>
      </c>
      <c r="D26" s="14">
        <f>+D27 +D30</f>
        <v>81035799</v>
      </c>
      <c r="E26" s="14">
        <f t="shared" si="0"/>
        <v>-2460115</v>
      </c>
      <c r="F26" s="13" t="s">
        <v>44</v>
      </c>
      <c r="G26" s="14">
        <f>+G27+G28+G29+G30+G31</f>
        <v>26648000</v>
      </c>
      <c r="H26" s="14">
        <f>+H27+H28+H29+H30+H31</f>
        <v>29984000</v>
      </c>
      <c r="I26" s="14">
        <f t="shared" ref="I26:I32" si="2">G26-H26</f>
        <v>-3336000</v>
      </c>
    </row>
    <row r="27" spans="1:9" ht="14.3">
      <c r="A27" s="1"/>
      <c r="B27" s="13" t="s">
        <v>45</v>
      </c>
      <c r="C27" s="14">
        <f>+C28+C29</f>
        <v>66877931</v>
      </c>
      <c r="D27" s="14">
        <f>+D28+D29</f>
        <v>71942908</v>
      </c>
      <c r="E27" s="14">
        <f t="shared" si="0"/>
        <v>-5064977</v>
      </c>
      <c r="F27" s="15" t="s">
        <v>46</v>
      </c>
      <c r="G27" s="16"/>
      <c r="H27" s="16"/>
      <c r="I27" s="16">
        <f t="shared" si="2"/>
        <v>0</v>
      </c>
    </row>
    <row r="28" spans="1:9" ht="14.3">
      <c r="A28" s="1"/>
      <c r="B28" s="15" t="s">
        <v>47</v>
      </c>
      <c r="C28" s="16">
        <v>9788607</v>
      </c>
      <c r="D28" s="16">
        <v>9788607</v>
      </c>
      <c r="E28" s="16">
        <f t="shared" si="0"/>
        <v>0</v>
      </c>
      <c r="F28" s="17" t="s">
        <v>48</v>
      </c>
      <c r="G28" s="18">
        <v>26648000</v>
      </c>
      <c r="H28" s="18">
        <v>29984000</v>
      </c>
      <c r="I28" s="18">
        <f t="shared" si="2"/>
        <v>-3336000</v>
      </c>
    </row>
    <row r="29" spans="1:9" ht="14.3">
      <c r="A29" s="1"/>
      <c r="B29" s="17" t="s">
        <v>49</v>
      </c>
      <c r="C29" s="18">
        <v>57089324</v>
      </c>
      <c r="D29" s="18">
        <v>62154301</v>
      </c>
      <c r="E29" s="18">
        <f t="shared" si="0"/>
        <v>-5064977</v>
      </c>
      <c r="F29" s="17" t="s">
        <v>50</v>
      </c>
      <c r="G29" s="18"/>
      <c r="H29" s="18"/>
      <c r="I29" s="18">
        <f t="shared" si="2"/>
        <v>0</v>
      </c>
    </row>
    <row r="30" spans="1:9" ht="14.3">
      <c r="A30" s="1"/>
      <c r="B30" s="13" t="s">
        <v>51</v>
      </c>
      <c r="C30" s="14">
        <f>+C31+C32+C33+C34+C35+C36+C37+C38+C39+C40+C41+C42+C43+C44+C45+C46+C47+C48+C49+C50-ABS(C51)</f>
        <v>11697753</v>
      </c>
      <c r="D30" s="14">
        <f>+D31+D32+D33+D34+D35+D36+D37+D38+D39+D40+D41+D42+D43+D44+D45+D46+D47+D48+D49+D50-ABS(D51)</f>
        <v>9092891</v>
      </c>
      <c r="E30" s="14">
        <f t="shared" si="0"/>
        <v>2604862</v>
      </c>
      <c r="F30" s="17" t="s">
        <v>52</v>
      </c>
      <c r="G30" s="18"/>
      <c r="H30" s="18"/>
      <c r="I30" s="18">
        <f t="shared" si="2"/>
        <v>0</v>
      </c>
    </row>
    <row r="31" spans="1:9" ht="14.3">
      <c r="A31" s="1"/>
      <c r="B31" s="15" t="s">
        <v>47</v>
      </c>
      <c r="C31" s="16"/>
      <c r="D31" s="16"/>
      <c r="E31" s="16">
        <f t="shared" si="0"/>
        <v>0</v>
      </c>
      <c r="F31" s="17" t="s">
        <v>53</v>
      </c>
      <c r="G31" s="18"/>
      <c r="H31" s="18"/>
      <c r="I31" s="18">
        <f t="shared" si="2"/>
        <v>0</v>
      </c>
    </row>
    <row r="32" spans="1:9" ht="14.3">
      <c r="A32" s="1"/>
      <c r="B32" s="17" t="s">
        <v>49</v>
      </c>
      <c r="C32" s="18"/>
      <c r="D32" s="18"/>
      <c r="E32" s="18">
        <f t="shared" si="0"/>
        <v>0</v>
      </c>
      <c r="F32" s="13" t="s">
        <v>54</v>
      </c>
      <c r="G32" s="14">
        <f>+G7 +G26</f>
        <v>38972383</v>
      </c>
      <c r="H32" s="14">
        <f>+H7 +H26</f>
        <v>40571353</v>
      </c>
      <c r="I32" s="14">
        <f t="shared" si="2"/>
        <v>-1598970</v>
      </c>
    </row>
    <row r="33" spans="1:9" ht="14.3">
      <c r="A33" s="1"/>
      <c r="B33" s="17" t="s">
        <v>55</v>
      </c>
      <c r="C33" s="18">
        <v>3042500</v>
      </c>
      <c r="D33" s="18">
        <v>3491017</v>
      </c>
      <c r="E33" s="18">
        <f t="shared" si="0"/>
        <v>-448517</v>
      </c>
      <c r="F33" s="19" t="s">
        <v>56</v>
      </c>
      <c r="G33" s="20"/>
      <c r="H33" s="20"/>
      <c r="I33" s="21"/>
    </row>
    <row r="34" spans="1:9" ht="14.3">
      <c r="A34" s="1"/>
      <c r="B34" s="17" t="s">
        <v>57</v>
      </c>
      <c r="C34" s="18">
        <v>1</v>
      </c>
      <c r="D34" s="18">
        <v>1</v>
      </c>
      <c r="E34" s="18">
        <f t="shared" si="0"/>
        <v>0</v>
      </c>
      <c r="F34" s="15" t="s">
        <v>58</v>
      </c>
      <c r="G34" s="16"/>
      <c r="H34" s="16"/>
      <c r="I34" s="16">
        <f t="shared" ref="I34:I45" si="3">G34-H34</f>
        <v>0</v>
      </c>
    </row>
    <row r="35" spans="1:9" ht="14.3">
      <c r="A35" s="1"/>
      <c r="B35" s="17" t="s">
        <v>59</v>
      </c>
      <c r="C35" s="18"/>
      <c r="D35" s="18"/>
      <c r="E35" s="18">
        <f t="shared" si="0"/>
        <v>0</v>
      </c>
      <c r="F35" s="17" t="s">
        <v>60</v>
      </c>
      <c r="G35" s="18">
        <v>9265597</v>
      </c>
      <c r="H35" s="18">
        <v>10223576</v>
      </c>
      <c r="I35" s="18">
        <f t="shared" si="3"/>
        <v>-957979</v>
      </c>
    </row>
    <row r="36" spans="1:9" ht="14.3">
      <c r="A36" s="1"/>
      <c r="B36" s="17" t="s">
        <v>61</v>
      </c>
      <c r="C36" s="18">
        <v>605252</v>
      </c>
      <c r="D36" s="18">
        <v>601873</v>
      </c>
      <c r="E36" s="18">
        <f t="shared" si="0"/>
        <v>3379</v>
      </c>
      <c r="F36" s="17" t="s">
        <v>62</v>
      </c>
      <c r="G36" s="18">
        <f>+G37+G38+G39+G40+G41+G42+G43</f>
        <v>5000000</v>
      </c>
      <c r="H36" s="18">
        <f>+H37+H38+H39+H40+H41+H42+H43</f>
        <v>5000000</v>
      </c>
      <c r="I36" s="18">
        <f t="shared" si="3"/>
        <v>0</v>
      </c>
    </row>
    <row r="37" spans="1:9" ht="14.3">
      <c r="A37" s="1"/>
      <c r="B37" s="17" t="s">
        <v>63</v>
      </c>
      <c r="C37" s="18">
        <v>3050000</v>
      </c>
      <c r="D37" s="18"/>
      <c r="E37" s="18">
        <f t="shared" si="0"/>
        <v>3050000</v>
      </c>
      <c r="F37" s="17" t="s">
        <v>64</v>
      </c>
      <c r="G37" s="18"/>
      <c r="H37" s="18"/>
      <c r="I37" s="18">
        <f t="shared" si="3"/>
        <v>0</v>
      </c>
    </row>
    <row r="38" spans="1:9" ht="14.3">
      <c r="A38" s="1"/>
      <c r="B38" s="17" t="s">
        <v>65</v>
      </c>
      <c r="C38" s="18"/>
      <c r="D38" s="18"/>
      <c r="E38" s="18">
        <f t="shared" si="0"/>
        <v>0</v>
      </c>
      <c r="F38" s="17" t="s">
        <v>66</v>
      </c>
      <c r="G38" s="18">
        <v>3000000</v>
      </c>
      <c r="H38" s="18">
        <v>3000000</v>
      </c>
      <c r="I38" s="18">
        <f t="shared" si="3"/>
        <v>0</v>
      </c>
    </row>
    <row r="39" spans="1:9" ht="14.3">
      <c r="A39" s="1"/>
      <c r="B39" s="17" t="s">
        <v>67</v>
      </c>
      <c r="C39" s="18"/>
      <c r="D39" s="18"/>
      <c r="E39" s="18">
        <f t="shared" si="0"/>
        <v>0</v>
      </c>
      <c r="F39" s="17" t="s">
        <v>68</v>
      </c>
      <c r="G39" s="18">
        <v>2000000</v>
      </c>
      <c r="H39" s="18">
        <v>2000000</v>
      </c>
      <c r="I39" s="18">
        <f t="shared" si="3"/>
        <v>0</v>
      </c>
    </row>
    <row r="40" spans="1:9" ht="14.3">
      <c r="A40" s="1"/>
      <c r="B40" s="17" t="s">
        <v>69</v>
      </c>
      <c r="C40" s="18"/>
      <c r="D40" s="18"/>
      <c r="E40" s="18">
        <f t="shared" si="0"/>
        <v>0</v>
      </c>
      <c r="F40" s="17" t="s">
        <v>70</v>
      </c>
      <c r="G40" s="18"/>
      <c r="H40" s="18"/>
      <c r="I40" s="18">
        <f t="shared" si="3"/>
        <v>0</v>
      </c>
    </row>
    <row r="41" spans="1:9" ht="14.3">
      <c r="A41" s="1"/>
      <c r="B41" s="17" t="s">
        <v>71</v>
      </c>
      <c r="C41" s="18"/>
      <c r="D41" s="18"/>
      <c r="E41" s="18">
        <f t="shared" si="0"/>
        <v>0</v>
      </c>
      <c r="F41" s="17" t="s">
        <v>72</v>
      </c>
      <c r="G41" s="18"/>
      <c r="H41" s="18"/>
      <c r="I41" s="18">
        <f t="shared" si="3"/>
        <v>0</v>
      </c>
    </row>
    <row r="42" spans="1:9" ht="14.3">
      <c r="A42" s="1"/>
      <c r="B42" s="17" t="s">
        <v>73</v>
      </c>
      <c r="C42" s="18"/>
      <c r="D42" s="18"/>
      <c r="E42" s="18">
        <f t="shared" si="0"/>
        <v>0</v>
      </c>
      <c r="F42" s="17" t="s">
        <v>74</v>
      </c>
      <c r="G42" s="18"/>
      <c r="H42" s="18"/>
      <c r="I42" s="18">
        <f t="shared" si="3"/>
        <v>0</v>
      </c>
    </row>
    <row r="43" spans="1:9" ht="14.3">
      <c r="A43" s="1"/>
      <c r="B43" s="17" t="s">
        <v>75</v>
      </c>
      <c r="C43" s="18">
        <v>3000000</v>
      </c>
      <c r="D43" s="18">
        <v>3000000</v>
      </c>
      <c r="E43" s="18">
        <f t="shared" si="0"/>
        <v>0</v>
      </c>
      <c r="F43" s="17" t="s">
        <v>76</v>
      </c>
      <c r="G43" s="18"/>
      <c r="H43" s="18"/>
      <c r="I43" s="18">
        <f t="shared" si="3"/>
        <v>0</v>
      </c>
    </row>
    <row r="44" spans="1:9" ht="14.3">
      <c r="A44" s="1"/>
      <c r="B44" s="17" t="s">
        <v>77</v>
      </c>
      <c r="C44" s="18">
        <v>2000000</v>
      </c>
      <c r="D44" s="18">
        <v>2000000</v>
      </c>
      <c r="E44" s="18">
        <f t="shared" si="0"/>
        <v>0</v>
      </c>
      <c r="F44" s="17" t="s">
        <v>78</v>
      </c>
      <c r="G44" s="18">
        <v>63446658</v>
      </c>
      <c r="H44" s="18">
        <v>60242938</v>
      </c>
      <c r="I44" s="18">
        <f t="shared" si="3"/>
        <v>3203720</v>
      </c>
    </row>
    <row r="45" spans="1:9" ht="14.3">
      <c r="A45" s="1"/>
      <c r="B45" s="17" t="s">
        <v>79</v>
      </c>
      <c r="C45" s="18"/>
      <c r="D45" s="18"/>
      <c r="E45" s="18">
        <f t="shared" si="0"/>
        <v>0</v>
      </c>
      <c r="F45" s="17" t="s">
        <v>80</v>
      </c>
      <c r="G45" s="18">
        <v>3203720</v>
      </c>
      <c r="H45" s="18">
        <v>4425497</v>
      </c>
      <c r="I45" s="18">
        <f t="shared" si="3"/>
        <v>-1221777</v>
      </c>
    </row>
    <row r="46" spans="1:9" ht="14.3">
      <c r="A46" s="1"/>
      <c r="B46" s="17" t="s">
        <v>81</v>
      </c>
      <c r="C46" s="18"/>
      <c r="D46" s="18"/>
      <c r="E46" s="18">
        <f t="shared" si="0"/>
        <v>0</v>
      </c>
      <c r="F46" s="17"/>
      <c r="G46" s="18"/>
      <c r="H46" s="18"/>
      <c r="I46" s="18"/>
    </row>
    <row r="47" spans="1:9" ht="14.3">
      <c r="A47" s="1"/>
      <c r="B47" s="17" t="s">
        <v>82</v>
      </c>
      <c r="C47" s="18"/>
      <c r="D47" s="18"/>
      <c r="E47" s="18">
        <f t="shared" si="0"/>
        <v>0</v>
      </c>
      <c r="F47" s="17"/>
      <c r="G47" s="18"/>
      <c r="H47" s="18"/>
      <c r="I47" s="18"/>
    </row>
    <row r="48" spans="1:9" ht="14.3">
      <c r="A48" s="1"/>
      <c r="B48" s="17" t="s">
        <v>83</v>
      </c>
      <c r="C48" s="18"/>
      <c r="D48" s="18"/>
      <c r="E48" s="18">
        <f t="shared" si="0"/>
        <v>0</v>
      </c>
      <c r="F48" s="17"/>
      <c r="G48" s="18"/>
      <c r="H48" s="18"/>
      <c r="I48" s="18"/>
    </row>
    <row r="49" spans="1:9" ht="14.3">
      <c r="A49" s="1"/>
      <c r="B49" s="17" t="s">
        <v>84</v>
      </c>
      <c r="C49" s="18"/>
      <c r="D49" s="18"/>
      <c r="E49" s="18">
        <f t="shared" si="0"/>
        <v>0</v>
      </c>
      <c r="F49" s="17"/>
      <c r="G49" s="18"/>
      <c r="H49" s="18"/>
      <c r="I49" s="18"/>
    </row>
    <row r="50" spans="1:9" ht="14.3">
      <c r="A50" s="1"/>
      <c r="B50" s="17" t="s">
        <v>85</v>
      </c>
      <c r="C50" s="18"/>
      <c r="D50" s="18"/>
      <c r="E50" s="18">
        <f t="shared" si="0"/>
        <v>0</v>
      </c>
      <c r="F50" s="22"/>
      <c r="G50" s="23"/>
      <c r="H50" s="23"/>
      <c r="I50" s="23"/>
    </row>
    <row r="51" spans="1:9" ht="14.3">
      <c r="A51" s="1"/>
      <c r="B51" s="17" t="s">
        <v>41</v>
      </c>
      <c r="C51" s="18"/>
      <c r="D51" s="18"/>
      <c r="E51" s="18">
        <f t="shared" si="0"/>
        <v>0</v>
      </c>
      <c r="F51" s="13" t="s">
        <v>86</v>
      </c>
      <c r="G51" s="14">
        <f>+G34 +G35 +G36 +G44</f>
        <v>77712255</v>
      </c>
      <c r="H51" s="14">
        <f>+H34 +H35 +H36 +H44</f>
        <v>75466514</v>
      </c>
      <c r="I51" s="14">
        <f t="shared" ref="I51:I52" si="4">G51-H51</f>
        <v>2245741</v>
      </c>
    </row>
    <row r="52" spans="1:9" ht="14.3">
      <c r="A52" s="1"/>
      <c r="B52" s="13" t="s">
        <v>87</v>
      </c>
      <c r="C52" s="14">
        <f>+C7 +C26</f>
        <v>116684638</v>
      </c>
      <c r="D52" s="14">
        <f>+D7 +D26</f>
        <v>116037867</v>
      </c>
      <c r="E52" s="14">
        <f t="shared" si="0"/>
        <v>646771</v>
      </c>
      <c r="F52" s="24" t="s">
        <v>88</v>
      </c>
      <c r="G52" s="25">
        <f>+G32 +G51</f>
        <v>116684638</v>
      </c>
      <c r="H52" s="25">
        <f>+H32 +H51</f>
        <v>116037867</v>
      </c>
      <c r="I52" s="25">
        <f t="shared" si="4"/>
        <v>646771</v>
      </c>
    </row>
  </sheetData>
  <mergeCells count="5">
    <mergeCell ref="B2:I2"/>
    <mergeCell ref="B3:I3"/>
    <mergeCell ref="B5:E5"/>
    <mergeCell ref="F5:I5"/>
    <mergeCell ref="F33:I3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/>
  </sheetViews>
  <sheetFormatPr defaultRowHeight="12.9"/>
  <cols>
    <col min="1" max="1" width="1.75" customWidth="1"/>
    <col min="2" max="2" width="45.625" customWidth="1"/>
    <col min="3" max="5" width="23.75" customWidth="1"/>
    <col min="6" max="6" width="45.625" customWidth="1"/>
    <col min="7" max="9" width="23.75" customWidth="1"/>
  </cols>
  <sheetData>
    <row r="1" spans="1:9" ht="21.75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.75">
      <c r="A2" s="1"/>
      <c r="B2" s="4" t="s">
        <v>95</v>
      </c>
      <c r="C2" s="4"/>
      <c r="D2" s="4"/>
      <c r="E2" s="4"/>
      <c r="F2" s="4"/>
      <c r="G2" s="4"/>
      <c r="H2" s="4"/>
      <c r="I2" s="4"/>
    </row>
    <row r="3" spans="1:9" ht="21.75">
      <c r="A3" s="1"/>
      <c r="B3" s="5" t="s">
        <v>90</v>
      </c>
      <c r="C3" s="5"/>
      <c r="D3" s="5"/>
      <c r="E3" s="5"/>
      <c r="F3" s="5"/>
      <c r="G3" s="5"/>
      <c r="H3" s="5"/>
      <c r="I3" s="5"/>
    </row>
    <row r="4" spans="1:9" ht="14.95">
      <c r="A4" s="1"/>
      <c r="B4" s="6"/>
      <c r="C4" s="1"/>
      <c r="D4" s="1"/>
      <c r="E4" s="1"/>
      <c r="F4" s="1"/>
      <c r="G4" s="1"/>
      <c r="H4" s="1"/>
      <c r="I4" s="7" t="s">
        <v>91</v>
      </c>
    </row>
    <row r="5" spans="1:9" ht="14.3">
      <c r="A5" s="1"/>
      <c r="B5" s="8" t="s">
        <v>92</v>
      </c>
      <c r="C5" s="9"/>
      <c r="D5" s="9"/>
      <c r="E5" s="10"/>
      <c r="F5" s="8" t="s">
        <v>93</v>
      </c>
      <c r="G5" s="9"/>
      <c r="H5" s="9"/>
      <c r="I5" s="10"/>
    </row>
    <row r="6" spans="1:9" ht="14.3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ht="14.3">
      <c r="A7" s="1"/>
      <c r="B7" s="13" t="s">
        <v>9</v>
      </c>
      <c r="C7" s="14">
        <f>+C8+C9+C10+C11+C12+C13+C14+C15+C16+C17+C18+C19+C20+C21+C22+C23-ABS(C24)-ABS(C25)</f>
        <v>83713974</v>
      </c>
      <c r="D7" s="14">
        <f>+D8+D9+D10+D11+D12+D13+D14+D15+D16+D17+D18+D19+D20+D21+D22+D23-ABS(D24)-ABS(D25)</f>
        <v>66794629</v>
      </c>
      <c r="E7" s="14">
        <f>C7-D7</f>
        <v>16919345</v>
      </c>
      <c r="F7" s="13" t="s">
        <v>10</v>
      </c>
      <c r="G7" s="14">
        <f>+G8+G9+G10+G11+G12+G13+G14+G15+G16+G17+G18+G19+G20+G21</f>
        <v>23381587</v>
      </c>
      <c r="H7" s="14">
        <f>+H8+H9+H10+H11+H12+H13+H14+H15+H16+H17+H18+H19+H20+H21</f>
        <v>12762622</v>
      </c>
      <c r="I7" s="14">
        <f>G7-H7</f>
        <v>10618965</v>
      </c>
    </row>
    <row r="8" spans="1:9" ht="14.3">
      <c r="A8" s="1"/>
      <c r="B8" s="15" t="s">
        <v>11</v>
      </c>
      <c r="C8" s="16">
        <v>68811094</v>
      </c>
      <c r="D8" s="16">
        <v>55604449</v>
      </c>
      <c r="E8" s="16">
        <f t="shared" ref="E8:E52" si="0">C8-D8</f>
        <v>13206645</v>
      </c>
      <c r="F8" s="17" t="s">
        <v>12</v>
      </c>
      <c r="G8" s="18">
        <v>152246</v>
      </c>
      <c r="H8" s="18">
        <v>283677</v>
      </c>
      <c r="I8" s="18">
        <f t="shared" ref="I8:I21" si="1">G8-H8</f>
        <v>-131431</v>
      </c>
    </row>
    <row r="9" spans="1:9" ht="14.3">
      <c r="A9" s="1"/>
      <c r="B9" s="17" t="s">
        <v>13</v>
      </c>
      <c r="C9" s="18">
        <v>14902880</v>
      </c>
      <c r="D9" s="18">
        <v>11190180</v>
      </c>
      <c r="E9" s="18">
        <f t="shared" si="0"/>
        <v>3712700</v>
      </c>
      <c r="F9" s="17" t="s">
        <v>14</v>
      </c>
      <c r="G9" s="18">
        <v>15911423</v>
      </c>
      <c r="H9" s="18">
        <v>5928852</v>
      </c>
      <c r="I9" s="18">
        <f t="shared" si="1"/>
        <v>9982571</v>
      </c>
    </row>
    <row r="10" spans="1:9" ht="14.3">
      <c r="A10" s="1"/>
      <c r="B10" s="17" t="s">
        <v>15</v>
      </c>
      <c r="C10" s="18"/>
      <c r="D10" s="18"/>
      <c r="E10" s="18">
        <f t="shared" si="0"/>
        <v>0</v>
      </c>
      <c r="F10" s="17" t="s">
        <v>16</v>
      </c>
      <c r="G10" s="18"/>
      <c r="H10" s="18"/>
      <c r="I10" s="18">
        <f t="shared" si="1"/>
        <v>0</v>
      </c>
    </row>
    <row r="11" spans="1:9" ht="14.3">
      <c r="A11" s="1"/>
      <c r="B11" s="17" t="s">
        <v>17</v>
      </c>
      <c r="C11" s="18"/>
      <c r="D11" s="18"/>
      <c r="E11" s="18">
        <f t="shared" si="0"/>
        <v>0</v>
      </c>
      <c r="F11" s="17" t="s">
        <v>18</v>
      </c>
      <c r="G11" s="18"/>
      <c r="H11" s="18"/>
      <c r="I11" s="18">
        <f t="shared" si="1"/>
        <v>0</v>
      </c>
    </row>
    <row r="12" spans="1:9" ht="14.3">
      <c r="A12" s="1"/>
      <c r="B12" s="17" t="s">
        <v>19</v>
      </c>
      <c r="C12" s="18"/>
      <c r="D12" s="18"/>
      <c r="E12" s="18">
        <f t="shared" si="0"/>
        <v>0</v>
      </c>
      <c r="F12" s="17" t="s">
        <v>20</v>
      </c>
      <c r="G12" s="18">
        <v>3000000</v>
      </c>
      <c r="H12" s="18">
        <v>3000000</v>
      </c>
      <c r="I12" s="18">
        <f t="shared" si="1"/>
        <v>0</v>
      </c>
    </row>
    <row r="13" spans="1:9" ht="14.3">
      <c r="A13" s="1"/>
      <c r="B13" s="17" t="s">
        <v>21</v>
      </c>
      <c r="C13" s="18"/>
      <c r="D13" s="18"/>
      <c r="E13" s="18">
        <f t="shared" si="0"/>
        <v>0</v>
      </c>
      <c r="F13" s="17" t="s">
        <v>22</v>
      </c>
      <c r="G13" s="18"/>
      <c r="H13" s="18"/>
      <c r="I13" s="18">
        <f t="shared" si="1"/>
        <v>0</v>
      </c>
    </row>
    <row r="14" spans="1:9" ht="14.3">
      <c r="A14" s="1"/>
      <c r="B14" s="17" t="s">
        <v>23</v>
      </c>
      <c r="C14" s="18"/>
      <c r="D14" s="18"/>
      <c r="E14" s="18">
        <f t="shared" si="0"/>
        <v>0</v>
      </c>
      <c r="F14" s="17" t="s">
        <v>24</v>
      </c>
      <c r="G14" s="18">
        <v>297918</v>
      </c>
      <c r="H14" s="18">
        <v>250093</v>
      </c>
      <c r="I14" s="18">
        <f t="shared" si="1"/>
        <v>47825</v>
      </c>
    </row>
    <row r="15" spans="1:9" ht="14.3">
      <c r="A15" s="1"/>
      <c r="B15" s="17" t="s">
        <v>25</v>
      </c>
      <c r="C15" s="18"/>
      <c r="D15" s="18"/>
      <c r="E15" s="18">
        <f t="shared" si="0"/>
        <v>0</v>
      </c>
      <c r="F15" s="17" t="s">
        <v>26</v>
      </c>
      <c r="G15" s="18"/>
      <c r="H15" s="18"/>
      <c r="I15" s="18">
        <f t="shared" si="1"/>
        <v>0</v>
      </c>
    </row>
    <row r="16" spans="1:9" ht="14.3">
      <c r="A16" s="1"/>
      <c r="B16" s="17" t="s">
        <v>27</v>
      </c>
      <c r="C16" s="18"/>
      <c r="D16" s="18"/>
      <c r="E16" s="18">
        <f t="shared" si="0"/>
        <v>0</v>
      </c>
      <c r="F16" s="17" t="s">
        <v>28</v>
      </c>
      <c r="G16" s="18"/>
      <c r="H16" s="18"/>
      <c r="I16" s="18">
        <f t="shared" si="1"/>
        <v>0</v>
      </c>
    </row>
    <row r="17" spans="1:9" ht="14.3">
      <c r="A17" s="1"/>
      <c r="B17" s="17" t="s">
        <v>29</v>
      </c>
      <c r="C17" s="18"/>
      <c r="D17" s="18"/>
      <c r="E17" s="18">
        <f t="shared" si="0"/>
        <v>0</v>
      </c>
      <c r="F17" s="17" t="s">
        <v>30</v>
      </c>
      <c r="G17" s="18"/>
      <c r="H17" s="18"/>
      <c r="I17" s="18">
        <f t="shared" si="1"/>
        <v>0</v>
      </c>
    </row>
    <row r="18" spans="1:9" ht="14.3">
      <c r="A18" s="1"/>
      <c r="B18" s="17" t="s">
        <v>31</v>
      </c>
      <c r="C18" s="18"/>
      <c r="D18" s="18"/>
      <c r="E18" s="18">
        <f t="shared" si="0"/>
        <v>0</v>
      </c>
      <c r="F18" s="17" t="s">
        <v>32</v>
      </c>
      <c r="G18" s="18"/>
      <c r="H18" s="18"/>
      <c r="I18" s="18">
        <f t="shared" si="1"/>
        <v>0</v>
      </c>
    </row>
    <row r="19" spans="1:9" ht="14.3">
      <c r="A19" s="1"/>
      <c r="B19" s="17" t="s">
        <v>33</v>
      </c>
      <c r="C19" s="18"/>
      <c r="D19" s="18"/>
      <c r="E19" s="18">
        <f t="shared" si="0"/>
        <v>0</v>
      </c>
      <c r="F19" s="17" t="s">
        <v>34</v>
      </c>
      <c r="G19" s="18"/>
      <c r="H19" s="18"/>
      <c r="I19" s="18">
        <f t="shared" si="1"/>
        <v>0</v>
      </c>
    </row>
    <row r="20" spans="1:9" ht="14.3">
      <c r="A20" s="1"/>
      <c r="B20" s="17" t="s">
        <v>35</v>
      </c>
      <c r="C20" s="18"/>
      <c r="D20" s="18"/>
      <c r="E20" s="18">
        <f t="shared" si="0"/>
        <v>0</v>
      </c>
      <c r="F20" s="17" t="s">
        <v>36</v>
      </c>
      <c r="G20" s="18">
        <v>4020000</v>
      </c>
      <c r="H20" s="18">
        <v>3300000</v>
      </c>
      <c r="I20" s="18">
        <f t="shared" si="1"/>
        <v>720000</v>
      </c>
    </row>
    <row r="21" spans="1:9" ht="14.3">
      <c r="A21" s="1"/>
      <c r="B21" s="17" t="s">
        <v>37</v>
      </c>
      <c r="C21" s="18"/>
      <c r="D21" s="18"/>
      <c r="E21" s="18">
        <f t="shared" si="0"/>
        <v>0</v>
      </c>
      <c r="F21" s="17" t="s">
        <v>38</v>
      </c>
      <c r="G21" s="18"/>
      <c r="H21" s="18"/>
      <c r="I21" s="18">
        <f t="shared" si="1"/>
        <v>0</v>
      </c>
    </row>
    <row r="22" spans="1:9" ht="14.3">
      <c r="A22" s="1"/>
      <c r="B22" s="17" t="s">
        <v>39</v>
      </c>
      <c r="C22" s="18"/>
      <c r="D22" s="18"/>
      <c r="E22" s="18">
        <f t="shared" si="0"/>
        <v>0</v>
      </c>
      <c r="F22" s="17"/>
      <c r="G22" s="18"/>
      <c r="H22" s="18"/>
      <c r="I22" s="18"/>
    </row>
    <row r="23" spans="1:9" ht="14.3">
      <c r="A23" s="1"/>
      <c r="B23" s="17" t="s">
        <v>40</v>
      </c>
      <c r="C23" s="18"/>
      <c r="D23" s="18"/>
      <c r="E23" s="18">
        <f t="shared" si="0"/>
        <v>0</v>
      </c>
      <c r="F23" s="17"/>
      <c r="G23" s="18"/>
      <c r="H23" s="18"/>
      <c r="I23" s="18"/>
    </row>
    <row r="24" spans="1:9" ht="14.3">
      <c r="A24" s="1"/>
      <c r="B24" s="17" t="s">
        <v>41</v>
      </c>
      <c r="C24" s="18"/>
      <c r="D24" s="18"/>
      <c r="E24" s="18">
        <f t="shared" si="0"/>
        <v>0</v>
      </c>
      <c r="F24" s="17"/>
      <c r="G24" s="18"/>
      <c r="H24" s="18"/>
      <c r="I24" s="18"/>
    </row>
    <row r="25" spans="1:9" ht="14.3">
      <c r="A25" s="1"/>
      <c r="B25" s="17" t="s">
        <v>42</v>
      </c>
      <c r="C25" s="18"/>
      <c r="D25" s="18"/>
      <c r="E25" s="18">
        <f t="shared" si="0"/>
        <v>0</v>
      </c>
      <c r="F25" s="17"/>
      <c r="G25" s="18"/>
      <c r="H25" s="18"/>
      <c r="I25" s="18"/>
    </row>
    <row r="26" spans="1:9" ht="14.3">
      <c r="A26" s="1"/>
      <c r="B26" s="13" t="s">
        <v>43</v>
      </c>
      <c r="C26" s="14">
        <f>+C27 +C30</f>
        <v>54283787</v>
      </c>
      <c r="D26" s="14">
        <f>+D27 +D30</f>
        <v>57319886</v>
      </c>
      <c r="E26" s="14">
        <f t="shared" si="0"/>
        <v>-3036099</v>
      </c>
      <c r="F26" s="13" t="s">
        <v>44</v>
      </c>
      <c r="G26" s="14">
        <f>+G27+G28+G29+G30+G31</f>
        <v>8233743</v>
      </c>
      <c r="H26" s="14">
        <f>+H27+H28+H29+H30+H31</f>
        <v>9584740</v>
      </c>
      <c r="I26" s="14">
        <f t="shared" ref="I26:I32" si="2">G26-H26</f>
        <v>-1350997</v>
      </c>
    </row>
    <row r="27" spans="1:9" ht="14.3">
      <c r="A27" s="1"/>
      <c r="B27" s="13" t="s">
        <v>45</v>
      </c>
      <c r="C27" s="14">
        <f>+C28+C29</f>
        <v>43820796</v>
      </c>
      <c r="D27" s="14">
        <f>+D28+D29</f>
        <v>47259817</v>
      </c>
      <c r="E27" s="14">
        <f t="shared" si="0"/>
        <v>-3439021</v>
      </c>
      <c r="F27" s="15" t="s">
        <v>46</v>
      </c>
      <c r="G27" s="16"/>
      <c r="H27" s="16"/>
      <c r="I27" s="16">
        <f t="shared" si="2"/>
        <v>0</v>
      </c>
    </row>
    <row r="28" spans="1:9" ht="14.3">
      <c r="A28" s="1"/>
      <c r="B28" s="15" t="s">
        <v>47</v>
      </c>
      <c r="C28" s="16">
        <v>3600642</v>
      </c>
      <c r="D28" s="16">
        <v>3600642</v>
      </c>
      <c r="E28" s="16">
        <f t="shared" si="0"/>
        <v>0</v>
      </c>
      <c r="F28" s="17" t="s">
        <v>48</v>
      </c>
      <c r="G28" s="18">
        <v>3000000</v>
      </c>
      <c r="H28" s="18">
        <v>6000000</v>
      </c>
      <c r="I28" s="18">
        <f t="shared" si="2"/>
        <v>-3000000</v>
      </c>
    </row>
    <row r="29" spans="1:9" ht="14.3">
      <c r="A29" s="1"/>
      <c r="B29" s="17" t="s">
        <v>49</v>
      </c>
      <c r="C29" s="18">
        <v>40220154</v>
      </c>
      <c r="D29" s="18">
        <v>43659175</v>
      </c>
      <c r="E29" s="18">
        <f t="shared" si="0"/>
        <v>-3439021</v>
      </c>
      <c r="F29" s="17" t="s">
        <v>50</v>
      </c>
      <c r="G29" s="18"/>
      <c r="H29" s="18"/>
      <c r="I29" s="18">
        <f t="shared" si="2"/>
        <v>0</v>
      </c>
    </row>
    <row r="30" spans="1:9" ht="14.3">
      <c r="A30" s="1"/>
      <c r="B30" s="13" t="s">
        <v>51</v>
      </c>
      <c r="C30" s="14">
        <f>+C31+C32+C33+C34+C35+C36+C37+C38+C39+C40+C41+C42+C43+C44+C45+C46+C47+C48+C49+C50-ABS(C51)</f>
        <v>10462991</v>
      </c>
      <c r="D30" s="14">
        <f>+D31+D32+D33+D34+D35+D36+D37+D38+D39+D40+D41+D42+D43+D44+D45+D46+D47+D48+D49+D50-ABS(D51)</f>
        <v>10060069</v>
      </c>
      <c r="E30" s="14">
        <f t="shared" si="0"/>
        <v>402922</v>
      </c>
      <c r="F30" s="17" t="s">
        <v>52</v>
      </c>
      <c r="G30" s="18">
        <v>5233743</v>
      </c>
      <c r="H30" s="18">
        <v>3584740</v>
      </c>
      <c r="I30" s="18">
        <f t="shared" si="2"/>
        <v>1649003</v>
      </c>
    </row>
    <row r="31" spans="1:9" ht="14.3">
      <c r="A31" s="1"/>
      <c r="B31" s="15" t="s">
        <v>47</v>
      </c>
      <c r="C31" s="16"/>
      <c r="D31" s="16"/>
      <c r="E31" s="16">
        <f t="shared" si="0"/>
        <v>0</v>
      </c>
      <c r="F31" s="17" t="s">
        <v>53</v>
      </c>
      <c r="G31" s="18"/>
      <c r="H31" s="18"/>
      <c r="I31" s="18">
        <f t="shared" si="2"/>
        <v>0</v>
      </c>
    </row>
    <row r="32" spans="1:9" ht="14.3">
      <c r="A32" s="1"/>
      <c r="B32" s="17" t="s">
        <v>49</v>
      </c>
      <c r="C32" s="18">
        <v>124593</v>
      </c>
      <c r="D32" s="18">
        <v>146580</v>
      </c>
      <c r="E32" s="18">
        <f t="shared" si="0"/>
        <v>-21987</v>
      </c>
      <c r="F32" s="13" t="s">
        <v>54</v>
      </c>
      <c r="G32" s="14">
        <f>+G7 +G26</f>
        <v>31615330</v>
      </c>
      <c r="H32" s="14">
        <f>+H7 +H26</f>
        <v>22347362</v>
      </c>
      <c r="I32" s="14">
        <f t="shared" si="2"/>
        <v>9267968</v>
      </c>
    </row>
    <row r="33" spans="1:9" ht="14.3">
      <c r="A33" s="1"/>
      <c r="B33" s="17" t="s">
        <v>55</v>
      </c>
      <c r="C33" s="18">
        <v>3999021</v>
      </c>
      <c r="D33" s="18">
        <v>4492676</v>
      </c>
      <c r="E33" s="18">
        <f t="shared" si="0"/>
        <v>-493655</v>
      </c>
      <c r="F33" s="19" t="s">
        <v>56</v>
      </c>
      <c r="G33" s="20"/>
      <c r="H33" s="20"/>
      <c r="I33" s="21"/>
    </row>
    <row r="34" spans="1:9" ht="14.3">
      <c r="A34" s="1"/>
      <c r="B34" s="17" t="s">
        <v>57</v>
      </c>
      <c r="C34" s="18"/>
      <c r="D34" s="18"/>
      <c r="E34" s="18">
        <f t="shared" si="0"/>
        <v>0</v>
      </c>
      <c r="F34" s="15" t="s">
        <v>58</v>
      </c>
      <c r="G34" s="16"/>
      <c r="H34" s="16"/>
      <c r="I34" s="16">
        <f t="shared" ref="I34:I45" si="3">G34-H34</f>
        <v>0</v>
      </c>
    </row>
    <row r="35" spans="1:9" ht="14.3">
      <c r="A35" s="1"/>
      <c r="B35" s="17" t="s">
        <v>59</v>
      </c>
      <c r="C35" s="18">
        <v>1</v>
      </c>
      <c r="D35" s="18">
        <v>1</v>
      </c>
      <c r="E35" s="18">
        <f t="shared" si="0"/>
        <v>0</v>
      </c>
      <c r="F35" s="17" t="s">
        <v>60</v>
      </c>
      <c r="G35" s="18">
        <v>449274</v>
      </c>
      <c r="H35" s="18">
        <v>566841</v>
      </c>
      <c r="I35" s="18">
        <f t="shared" si="3"/>
        <v>-117567</v>
      </c>
    </row>
    <row r="36" spans="1:9" ht="14.3">
      <c r="A36" s="1"/>
      <c r="B36" s="17" t="s">
        <v>61</v>
      </c>
      <c r="C36" s="18">
        <v>1387376</v>
      </c>
      <c r="D36" s="18">
        <v>1508062</v>
      </c>
      <c r="E36" s="18">
        <f t="shared" si="0"/>
        <v>-120686</v>
      </c>
      <c r="F36" s="17" t="s">
        <v>62</v>
      </c>
      <c r="G36" s="18">
        <f>+G37+G38+G39+G40+G41+G42+G43</f>
        <v>0</v>
      </c>
      <c r="H36" s="18">
        <f>+H37+H38+H39+H40+H41+H42+H43</f>
        <v>0</v>
      </c>
      <c r="I36" s="18">
        <f t="shared" si="3"/>
        <v>0</v>
      </c>
    </row>
    <row r="37" spans="1:9" ht="14.3">
      <c r="A37" s="1"/>
      <c r="B37" s="17" t="s">
        <v>63</v>
      </c>
      <c r="C37" s="18"/>
      <c r="D37" s="18"/>
      <c r="E37" s="18">
        <f t="shared" si="0"/>
        <v>0</v>
      </c>
      <c r="F37" s="17" t="s">
        <v>64</v>
      </c>
      <c r="G37" s="18"/>
      <c r="H37" s="18"/>
      <c r="I37" s="18">
        <f t="shared" si="3"/>
        <v>0</v>
      </c>
    </row>
    <row r="38" spans="1:9" ht="14.3">
      <c r="A38" s="1"/>
      <c r="B38" s="17" t="s">
        <v>65</v>
      </c>
      <c r="C38" s="18"/>
      <c r="D38" s="18"/>
      <c r="E38" s="18">
        <f t="shared" si="0"/>
        <v>0</v>
      </c>
      <c r="F38" s="17" t="s">
        <v>66</v>
      </c>
      <c r="G38" s="18"/>
      <c r="H38" s="18"/>
      <c r="I38" s="18">
        <f t="shared" si="3"/>
        <v>0</v>
      </c>
    </row>
    <row r="39" spans="1:9" ht="14.3">
      <c r="A39" s="1"/>
      <c r="B39" s="17" t="s">
        <v>67</v>
      </c>
      <c r="C39" s="18"/>
      <c r="D39" s="18"/>
      <c r="E39" s="18">
        <f t="shared" si="0"/>
        <v>0</v>
      </c>
      <c r="F39" s="17" t="s">
        <v>68</v>
      </c>
      <c r="G39" s="18"/>
      <c r="H39" s="18"/>
      <c r="I39" s="18">
        <f t="shared" si="3"/>
        <v>0</v>
      </c>
    </row>
    <row r="40" spans="1:9" ht="14.3">
      <c r="A40" s="1"/>
      <c r="B40" s="17" t="s">
        <v>69</v>
      </c>
      <c r="C40" s="18"/>
      <c r="D40" s="18"/>
      <c r="E40" s="18">
        <f t="shared" si="0"/>
        <v>0</v>
      </c>
      <c r="F40" s="17" t="s">
        <v>70</v>
      </c>
      <c r="G40" s="18"/>
      <c r="H40" s="18"/>
      <c r="I40" s="18">
        <f t="shared" si="3"/>
        <v>0</v>
      </c>
    </row>
    <row r="41" spans="1:9" ht="14.3">
      <c r="A41" s="1"/>
      <c r="B41" s="17" t="s">
        <v>71</v>
      </c>
      <c r="C41" s="18">
        <v>4952000</v>
      </c>
      <c r="D41" s="18">
        <v>3912750</v>
      </c>
      <c r="E41" s="18">
        <f t="shared" si="0"/>
        <v>1039250</v>
      </c>
      <c r="F41" s="17" t="s">
        <v>72</v>
      </c>
      <c r="G41" s="18"/>
      <c r="H41" s="18"/>
      <c r="I41" s="18">
        <f t="shared" si="3"/>
        <v>0</v>
      </c>
    </row>
    <row r="42" spans="1:9" ht="14.3">
      <c r="A42" s="1"/>
      <c r="B42" s="17" t="s">
        <v>73</v>
      </c>
      <c r="C42" s="18"/>
      <c r="D42" s="18"/>
      <c r="E42" s="18">
        <f t="shared" si="0"/>
        <v>0</v>
      </c>
      <c r="F42" s="17" t="s">
        <v>74</v>
      </c>
      <c r="G42" s="18"/>
      <c r="H42" s="18"/>
      <c r="I42" s="18">
        <f t="shared" si="3"/>
        <v>0</v>
      </c>
    </row>
    <row r="43" spans="1:9" ht="14.3">
      <c r="A43" s="1"/>
      <c r="B43" s="17" t="s">
        <v>75</v>
      </c>
      <c r="C43" s="18"/>
      <c r="D43" s="18"/>
      <c r="E43" s="18">
        <f t="shared" si="0"/>
        <v>0</v>
      </c>
      <c r="F43" s="17" t="s">
        <v>76</v>
      </c>
      <c r="G43" s="18"/>
      <c r="H43" s="18"/>
      <c r="I43" s="18">
        <f t="shared" si="3"/>
        <v>0</v>
      </c>
    </row>
    <row r="44" spans="1:9" ht="14.3">
      <c r="A44" s="1"/>
      <c r="B44" s="17" t="s">
        <v>77</v>
      </c>
      <c r="C44" s="18"/>
      <c r="D44" s="18"/>
      <c r="E44" s="18">
        <f t="shared" si="0"/>
        <v>0</v>
      </c>
      <c r="F44" s="17" t="s">
        <v>78</v>
      </c>
      <c r="G44" s="18">
        <v>105933157</v>
      </c>
      <c r="H44" s="18">
        <v>101200312</v>
      </c>
      <c r="I44" s="18">
        <f t="shared" si="3"/>
        <v>4732845</v>
      </c>
    </row>
    <row r="45" spans="1:9" ht="14.3">
      <c r="A45" s="1"/>
      <c r="B45" s="17" t="s">
        <v>79</v>
      </c>
      <c r="C45" s="18"/>
      <c r="D45" s="18"/>
      <c r="E45" s="18">
        <f t="shared" si="0"/>
        <v>0</v>
      </c>
      <c r="F45" s="17" t="s">
        <v>80</v>
      </c>
      <c r="G45" s="18">
        <v>4732845</v>
      </c>
      <c r="H45" s="18">
        <v>11715261</v>
      </c>
      <c r="I45" s="18">
        <f t="shared" si="3"/>
        <v>-6982416</v>
      </c>
    </row>
    <row r="46" spans="1:9" ht="14.3">
      <c r="A46" s="1"/>
      <c r="B46" s="17" t="s">
        <v>81</v>
      </c>
      <c r="C46" s="18"/>
      <c r="D46" s="18"/>
      <c r="E46" s="18">
        <f t="shared" si="0"/>
        <v>0</v>
      </c>
      <c r="F46" s="17"/>
      <c r="G46" s="18"/>
      <c r="H46" s="18"/>
      <c r="I46" s="18"/>
    </row>
    <row r="47" spans="1:9" ht="14.3">
      <c r="A47" s="1"/>
      <c r="B47" s="17" t="s">
        <v>82</v>
      </c>
      <c r="C47" s="18"/>
      <c r="D47" s="18"/>
      <c r="E47" s="18">
        <f t="shared" si="0"/>
        <v>0</v>
      </c>
      <c r="F47" s="17"/>
      <c r="G47" s="18"/>
      <c r="H47" s="18"/>
      <c r="I47" s="18"/>
    </row>
    <row r="48" spans="1:9" ht="14.3">
      <c r="A48" s="1"/>
      <c r="B48" s="17" t="s">
        <v>83</v>
      </c>
      <c r="C48" s="18"/>
      <c r="D48" s="18"/>
      <c r="E48" s="18">
        <f t="shared" si="0"/>
        <v>0</v>
      </c>
      <c r="F48" s="17"/>
      <c r="G48" s="18"/>
      <c r="H48" s="18"/>
      <c r="I48" s="18"/>
    </row>
    <row r="49" spans="1:9" ht="14.3">
      <c r="A49" s="1"/>
      <c r="B49" s="17" t="s">
        <v>84</v>
      </c>
      <c r="C49" s="18"/>
      <c r="D49" s="18"/>
      <c r="E49" s="18">
        <f t="shared" si="0"/>
        <v>0</v>
      </c>
      <c r="F49" s="17"/>
      <c r="G49" s="18"/>
      <c r="H49" s="18"/>
      <c r="I49" s="18"/>
    </row>
    <row r="50" spans="1:9" ht="14.3">
      <c r="A50" s="1"/>
      <c r="B50" s="17" t="s">
        <v>85</v>
      </c>
      <c r="C50" s="18"/>
      <c r="D50" s="18"/>
      <c r="E50" s="18">
        <f t="shared" si="0"/>
        <v>0</v>
      </c>
      <c r="F50" s="22"/>
      <c r="G50" s="23"/>
      <c r="H50" s="23"/>
      <c r="I50" s="23"/>
    </row>
    <row r="51" spans="1:9" ht="14.3">
      <c r="A51" s="1"/>
      <c r="B51" s="17" t="s">
        <v>41</v>
      </c>
      <c r="C51" s="18"/>
      <c r="D51" s="18"/>
      <c r="E51" s="18">
        <f t="shared" si="0"/>
        <v>0</v>
      </c>
      <c r="F51" s="13" t="s">
        <v>86</v>
      </c>
      <c r="G51" s="14">
        <f>+G34 +G35 +G36 +G44</f>
        <v>106382431</v>
      </c>
      <c r="H51" s="14">
        <f>+H34 +H35 +H36 +H44</f>
        <v>101767153</v>
      </c>
      <c r="I51" s="14">
        <f t="shared" ref="I51:I52" si="4">G51-H51</f>
        <v>4615278</v>
      </c>
    </row>
    <row r="52" spans="1:9" ht="14.3">
      <c r="A52" s="1"/>
      <c r="B52" s="13" t="s">
        <v>87</v>
      </c>
      <c r="C52" s="14">
        <f>+C7 +C26</f>
        <v>137997761</v>
      </c>
      <c r="D52" s="14">
        <f>+D7 +D26</f>
        <v>124114515</v>
      </c>
      <c r="E52" s="14">
        <f t="shared" si="0"/>
        <v>13883246</v>
      </c>
      <c r="F52" s="24" t="s">
        <v>88</v>
      </c>
      <c r="G52" s="25">
        <f>+G32 +G51</f>
        <v>137997761</v>
      </c>
      <c r="H52" s="25">
        <f>+H32 +H51</f>
        <v>124114515</v>
      </c>
      <c r="I52" s="25">
        <f t="shared" si="4"/>
        <v>13883246</v>
      </c>
    </row>
  </sheetData>
  <mergeCells count="5">
    <mergeCell ref="B2:I2"/>
    <mergeCell ref="B3:I3"/>
    <mergeCell ref="B5:E5"/>
    <mergeCell ref="F5:I5"/>
    <mergeCell ref="F33:I3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workbookViewId="0"/>
  </sheetViews>
  <sheetFormatPr defaultRowHeight="12.9"/>
  <cols>
    <col min="1" max="1" width="1.75" customWidth="1"/>
    <col min="2" max="2" width="45.625" customWidth="1"/>
    <col min="3" max="5" width="23.75" customWidth="1"/>
    <col min="6" max="6" width="45.625" customWidth="1"/>
    <col min="7" max="9" width="23.75" customWidth="1"/>
  </cols>
  <sheetData>
    <row r="1" spans="1:9" ht="21.75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.75">
      <c r="A2" s="1"/>
      <c r="B2" s="4" t="s">
        <v>96</v>
      </c>
      <c r="C2" s="4"/>
      <c r="D2" s="4"/>
      <c r="E2" s="4"/>
      <c r="F2" s="4"/>
      <c r="G2" s="4"/>
      <c r="H2" s="4"/>
      <c r="I2" s="4"/>
    </row>
    <row r="3" spans="1:9" ht="21.75">
      <c r="A3" s="1"/>
      <c r="B3" s="5" t="s">
        <v>97</v>
      </c>
      <c r="C3" s="5"/>
      <c r="D3" s="5"/>
      <c r="E3" s="5"/>
      <c r="F3" s="5"/>
      <c r="G3" s="5"/>
      <c r="H3" s="5"/>
      <c r="I3" s="5"/>
    </row>
    <row r="4" spans="1:9" ht="14.95">
      <c r="A4" s="1"/>
      <c r="B4" s="6"/>
      <c r="C4" s="1"/>
      <c r="D4" s="1"/>
      <c r="E4" s="1"/>
      <c r="F4" s="1"/>
      <c r="G4" s="1"/>
      <c r="H4" s="1"/>
      <c r="I4" s="7" t="s">
        <v>98</v>
      </c>
    </row>
    <row r="5" spans="1:9" ht="14.3">
      <c r="A5" s="1"/>
      <c r="B5" s="8" t="s">
        <v>99</v>
      </c>
      <c r="C5" s="9"/>
      <c r="D5" s="9"/>
      <c r="E5" s="10"/>
      <c r="F5" s="8" t="s">
        <v>100</v>
      </c>
      <c r="G5" s="9"/>
      <c r="H5" s="9"/>
      <c r="I5" s="10"/>
    </row>
    <row r="6" spans="1:9" ht="14.3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ht="14.3">
      <c r="A7" s="1"/>
      <c r="B7" s="13" t="s">
        <v>9</v>
      </c>
      <c r="C7" s="14">
        <f>+C8+C9+C10+C11+C12+C13+C14+C15+C16+C17+C18+C19+C20+C21+C22+C23-ABS(C24)-ABS(C25)</f>
        <v>12650631</v>
      </c>
      <c r="D7" s="14">
        <f>+D8+D9+D10+D11+D12+D13+D14+D15+D16+D17+D18+D19+D20+D21+D22+D23-ABS(D24)-ABS(D25)</f>
        <v>4230453</v>
      </c>
      <c r="E7" s="14">
        <f>C7-D7</f>
        <v>8420178</v>
      </c>
      <c r="F7" s="13" t="s">
        <v>10</v>
      </c>
      <c r="G7" s="14">
        <f>+G8+G9+G10+G11+G12+G13+G14+G15+G16+G17+G18+G19+G20+G21</f>
        <v>10021303</v>
      </c>
      <c r="H7" s="14">
        <f>+H8+H9+H10+H11+H12+H13+H14+H15+H16+H17+H18+H19+H20+H21</f>
        <v>3331710</v>
      </c>
      <c r="I7" s="14">
        <f>G7-H7</f>
        <v>6689593</v>
      </c>
    </row>
    <row r="8" spans="1:9" ht="14.3">
      <c r="A8" s="1"/>
      <c r="B8" s="15" t="s">
        <v>11</v>
      </c>
      <c r="C8" s="16">
        <v>10556761</v>
      </c>
      <c r="D8" s="16">
        <v>1895393</v>
      </c>
      <c r="E8" s="16">
        <f t="shared" ref="E8:E52" si="0">C8-D8</f>
        <v>8661368</v>
      </c>
      <c r="F8" s="17" t="s">
        <v>12</v>
      </c>
      <c r="G8" s="18">
        <v>266874</v>
      </c>
      <c r="H8" s="18">
        <v>203390</v>
      </c>
      <c r="I8" s="18">
        <f t="shared" ref="I8:I21" si="1">G8-H8</f>
        <v>63484</v>
      </c>
    </row>
    <row r="9" spans="1:9" ht="14.3">
      <c r="A9" s="1"/>
      <c r="B9" s="17" t="s">
        <v>13</v>
      </c>
      <c r="C9" s="18">
        <v>2093870</v>
      </c>
      <c r="D9" s="18">
        <v>2335060</v>
      </c>
      <c r="E9" s="18">
        <f t="shared" si="0"/>
        <v>-241190</v>
      </c>
      <c r="F9" s="17" t="s">
        <v>14</v>
      </c>
      <c r="G9" s="18">
        <v>8997429</v>
      </c>
      <c r="H9" s="18">
        <v>2327320</v>
      </c>
      <c r="I9" s="18">
        <f t="shared" si="1"/>
        <v>6670109</v>
      </c>
    </row>
    <row r="10" spans="1:9" ht="14.3">
      <c r="A10" s="1"/>
      <c r="B10" s="17" t="s">
        <v>15</v>
      </c>
      <c r="C10" s="18"/>
      <c r="D10" s="18"/>
      <c r="E10" s="18">
        <f t="shared" si="0"/>
        <v>0</v>
      </c>
      <c r="F10" s="17" t="s">
        <v>16</v>
      </c>
      <c r="G10" s="18"/>
      <c r="H10" s="18"/>
      <c r="I10" s="18">
        <f t="shared" si="1"/>
        <v>0</v>
      </c>
    </row>
    <row r="11" spans="1:9" ht="14.3">
      <c r="A11" s="1"/>
      <c r="B11" s="17" t="s">
        <v>17</v>
      </c>
      <c r="C11" s="18"/>
      <c r="D11" s="18"/>
      <c r="E11" s="18">
        <f t="shared" si="0"/>
        <v>0</v>
      </c>
      <c r="F11" s="17" t="s">
        <v>18</v>
      </c>
      <c r="G11" s="18"/>
      <c r="H11" s="18"/>
      <c r="I11" s="18">
        <f t="shared" si="1"/>
        <v>0</v>
      </c>
    </row>
    <row r="12" spans="1:9" ht="14.3">
      <c r="A12" s="1"/>
      <c r="B12" s="17" t="s">
        <v>19</v>
      </c>
      <c r="C12" s="18"/>
      <c r="D12" s="18"/>
      <c r="E12" s="18">
        <f t="shared" si="0"/>
        <v>0</v>
      </c>
      <c r="F12" s="17" t="s">
        <v>20</v>
      </c>
      <c r="G12" s="18"/>
      <c r="H12" s="18"/>
      <c r="I12" s="18">
        <f t="shared" si="1"/>
        <v>0</v>
      </c>
    </row>
    <row r="13" spans="1:9" ht="14.3">
      <c r="A13" s="1"/>
      <c r="B13" s="17" t="s">
        <v>21</v>
      </c>
      <c r="C13" s="18"/>
      <c r="D13" s="18"/>
      <c r="E13" s="18">
        <f t="shared" si="0"/>
        <v>0</v>
      </c>
      <c r="F13" s="17" t="s">
        <v>22</v>
      </c>
      <c r="G13" s="18"/>
      <c r="H13" s="18"/>
      <c r="I13" s="18">
        <f t="shared" si="1"/>
        <v>0</v>
      </c>
    </row>
    <row r="14" spans="1:9" ht="14.3">
      <c r="A14" s="1"/>
      <c r="B14" s="17" t="s">
        <v>23</v>
      </c>
      <c r="C14" s="18"/>
      <c r="D14" s="18"/>
      <c r="E14" s="18">
        <f t="shared" si="0"/>
        <v>0</v>
      </c>
      <c r="F14" s="17" t="s">
        <v>24</v>
      </c>
      <c r="G14" s="18"/>
      <c r="H14" s="18"/>
      <c r="I14" s="18">
        <f t="shared" si="1"/>
        <v>0</v>
      </c>
    </row>
    <row r="15" spans="1:9" ht="14.3">
      <c r="A15" s="1"/>
      <c r="B15" s="17" t="s">
        <v>25</v>
      </c>
      <c r="C15" s="18"/>
      <c r="D15" s="18"/>
      <c r="E15" s="18">
        <f t="shared" si="0"/>
        <v>0</v>
      </c>
      <c r="F15" s="17" t="s">
        <v>26</v>
      </c>
      <c r="G15" s="18"/>
      <c r="H15" s="18"/>
      <c r="I15" s="18">
        <f t="shared" si="1"/>
        <v>0</v>
      </c>
    </row>
    <row r="16" spans="1:9" ht="14.3">
      <c r="A16" s="1"/>
      <c r="B16" s="17" t="s">
        <v>27</v>
      </c>
      <c r="C16" s="18"/>
      <c r="D16" s="18"/>
      <c r="E16" s="18">
        <f t="shared" si="0"/>
        <v>0</v>
      </c>
      <c r="F16" s="17" t="s">
        <v>28</v>
      </c>
      <c r="G16" s="18"/>
      <c r="H16" s="18"/>
      <c r="I16" s="18">
        <f t="shared" si="1"/>
        <v>0</v>
      </c>
    </row>
    <row r="17" spans="1:9" ht="14.3">
      <c r="A17" s="1"/>
      <c r="B17" s="17" t="s">
        <v>29</v>
      </c>
      <c r="C17" s="18"/>
      <c r="D17" s="18"/>
      <c r="E17" s="18">
        <f t="shared" si="0"/>
        <v>0</v>
      </c>
      <c r="F17" s="17" t="s">
        <v>30</v>
      </c>
      <c r="G17" s="18"/>
      <c r="H17" s="18"/>
      <c r="I17" s="18">
        <f t="shared" si="1"/>
        <v>0</v>
      </c>
    </row>
    <row r="18" spans="1:9" ht="14.3">
      <c r="A18" s="1"/>
      <c r="B18" s="17" t="s">
        <v>31</v>
      </c>
      <c r="C18" s="18"/>
      <c r="D18" s="18"/>
      <c r="E18" s="18">
        <f t="shared" si="0"/>
        <v>0</v>
      </c>
      <c r="F18" s="17" t="s">
        <v>32</v>
      </c>
      <c r="G18" s="18"/>
      <c r="H18" s="18"/>
      <c r="I18" s="18">
        <f t="shared" si="1"/>
        <v>0</v>
      </c>
    </row>
    <row r="19" spans="1:9" ht="14.3">
      <c r="A19" s="1"/>
      <c r="B19" s="17" t="s">
        <v>33</v>
      </c>
      <c r="C19" s="18"/>
      <c r="D19" s="18"/>
      <c r="E19" s="18">
        <f t="shared" si="0"/>
        <v>0</v>
      </c>
      <c r="F19" s="17" t="s">
        <v>34</v>
      </c>
      <c r="G19" s="18"/>
      <c r="H19" s="18"/>
      <c r="I19" s="18">
        <f t="shared" si="1"/>
        <v>0</v>
      </c>
    </row>
    <row r="20" spans="1:9" ht="14.3">
      <c r="A20" s="1"/>
      <c r="B20" s="17" t="s">
        <v>35</v>
      </c>
      <c r="C20" s="18"/>
      <c r="D20" s="18"/>
      <c r="E20" s="18">
        <f t="shared" si="0"/>
        <v>0</v>
      </c>
      <c r="F20" s="17" t="s">
        <v>36</v>
      </c>
      <c r="G20" s="18">
        <v>757000</v>
      </c>
      <c r="H20" s="18">
        <v>801000</v>
      </c>
      <c r="I20" s="18">
        <f t="shared" si="1"/>
        <v>-44000</v>
      </c>
    </row>
    <row r="21" spans="1:9" ht="14.3">
      <c r="A21" s="1"/>
      <c r="B21" s="17" t="s">
        <v>37</v>
      </c>
      <c r="C21" s="18"/>
      <c r="D21" s="18"/>
      <c r="E21" s="18">
        <f t="shared" si="0"/>
        <v>0</v>
      </c>
      <c r="F21" s="17" t="s">
        <v>38</v>
      </c>
      <c r="G21" s="18"/>
      <c r="H21" s="18"/>
      <c r="I21" s="18">
        <f t="shared" si="1"/>
        <v>0</v>
      </c>
    </row>
    <row r="22" spans="1:9" ht="14.3">
      <c r="A22" s="1"/>
      <c r="B22" s="17" t="s">
        <v>39</v>
      </c>
      <c r="C22" s="18"/>
      <c r="D22" s="18"/>
      <c r="E22" s="18">
        <f t="shared" si="0"/>
        <v>0</v>
      </c>
      <c r="F22" s="17"/>
      <c r="G22" s="18"/>
      <c r="H22" s="18"/>
      <c r="I22" s="18"/>
    </row>
    <row r="23" spans="1:9" ht="14.3">
      <c r="A23" s="1"/>
      <c r="B23" s="17" t="s">
        <v>40</v>
      </c>
      <c r="C23" s="18"/>
      <c r="D23" s="18"/>
      <c r="E23" s="18">
        <f t="shared" si="0"/>
        <v>0</v>
      </c>
      <c r="F23" s="17"/>
      <c r="G23" s="18"/>
      <c r="H23" s="18"/>
      <c r="I23" s="18"/>
    </row>
    <row r="24" spans="1:9" ht="14.3">
      <c r="A24" s="1"/>
      <c r="B24" s="17" t="s">
        <v>41</v>
      </c>
      <c r="C24" s="18"/>
      <c r="D24" s="18"/>
      <c r="E24" s="18">
        <f t="shared" si="0"/>
        <v>0</v>
      </c>
      <c r="F24" s="17"/>
      <c r="G24" s="18"/>
      <c r="H24" s="18"/>
      <c r="I24" s="18"/>
    </row>
    <row r="25" spans="1:9" ht="14.3">
      <c r="A25" s="1"/>
      <c r="B25" s="17" t="s">
        <v>42</v>
      </c>
      <c r="C25" s="18"/>
      <c r="D25" s="18"/>
      <c r="E25" s="18">
        <f t="shared" si="0"/>
        <v>0</v>
      </c>
      <c r="F25" s="17"/>
      <c r="G25" s="18"/>
      <c r="H25" s="18"/>
      <c r="I25" s="18"/>
    </row>
    <row r="26" spans="1:9" ht="14.3">
      <c r="A26" s="1"/>
      <c r="B26" s="13" t="s">
        <v>43</v>
      </c>
      <c r="C26" s="14">
        <f>+C27 +C30</f>
        <v>2465522</v>
      </c>
      <c r="D26" s="14">
        <f>+D27 +D30</f>
        <v>2221462</v>
      </c>
      <c r="E26" s="14">
        <f t="shared" si="0"/>
        <v>244060</v>
      </c>
      <c r="F26" s="13" t="s">
        <v>44</v>
      </c>
      <c r="G26" s="14">
        <f>+G27+G28+G29+G30+G31</f>
        <v>2656637</v>
      </c>
      <c r="H26" s="14">
        <f>+H27+H28+H29+H30+H31</f>
        <v>2352170</v>
      </c>
      <c r="I26" s="14">
        <f t="shared" ref="I26:I32" si="2">G26-H26</f>
        <v>304467</v>
      </c>
    </row>
    <row r="27" spans="1:9" ht="14.3">
      <c r="A27" s="1"/>
      <c r="B27" s="13" t="s">
        <v>45</v>
      </c>
      <c r="C27" s="14">
        <f>+C28+C29</f>
        <v>0</v>
      </c>
      <c r="D27" s="14">
        <f>+D28+D29</f>
        <v>0</v>
      </c>
      <c r="E27" s="14">
        <f t="shared" si="0"/>
        <v>0</v>
      </c>
      <c r="F27" s="15" t="s">
        <v>46</v>
      </c>
      <c r="G27" s="16"/>
      <c r="H27" s="16"/>
      <c r="I27" s="16">
        <f t="shared" si="2"/>
        <v>0</v>
      </c>
    </row>
    <row r="28" spans="1:9" ht="14.3">
      <c r="A28" s="1"/>
      <c r="B28" s="15" t="s">
        <v>47</v>
      </c>
      <c r="C28" s="16"/>
      <c r="D28" s="16"/>
      <c r="E28" s="16">
        <f t="shared" si="0"/>
        <v>0</v>
      </c>
      <c r="F28" s="17" t="s">
        <v>48</v>
      </c>
      <c r="G28" s="18"/>
      <c r="H28" s="18"/>
      <c r="I28" s="18">
        <f t="shared" si="2"/>
        <v>0</v>
      </c>
    </row>
    <row r="29" spans="1:9" ht="14.3">
      <c r="A29" s="1"/>
      <c r="B29" s="17" t="s">
        <v>49</v>
      </c>
      <c r="C29" s="18"/>
      <c r="D29" s="18"/>
      <c r="E29" s="18">
        <f t="shared" si="0"/>
        <v>0</v>
      </c>
      <c r="F29" s="17" t="s">
        <v>50</v>
      </c>
      <c r="G29" s="18"/>
      <c r="H29" s="18"/>
      <c r="I29" s="18">
        <f t="shared" si="2"/>
        <v>0</v>
      </c>
    </row>
    <row r="30" spans="1:9" ht="14.3">
      <c r="A30" s="1"/>
      <c r="B30" s="13" t="s">
        <v>51</v>
      </c>
      <c r="C30" s="14">
        <f>+C31+C32+C33+C34+C35+C36+C37+C38+C39+C40+C41+C42+C43+C44+C45+C46+C47+C48+C49+C50-ABS(C51)</f>
        <v>2465522</v>
      </c>
      <c r="D30" s="14">
        <f>+D31+D32+D33+D34+D35+D36+D37+D38+D39+D40+D41+D42+D43+D44+D45+D46+D47+D48+D49+D50-ABS(D51)</f>
        <v>2221462</v>
      </c>
      <c r="E30" s="14">
        <f t="shared" si="0"/>
        <v>244060</v>
      </c>
      <c r="F30" s="17" t="s">
        <v>52</v>
      </c>
      <c r="G30" s="18">
        <v>2656637</v>
      </c>
      <c r="H30" s="18">
        <v>2352170</v>
      </c>
      <c r="I30" s="18">
        <f t="shared" si="2"/>
        <v>304467</v>
      </c>
    </row>
    <row r="31" spans="1:9" ht="14.3">
      <c r="A31" s="1"/>
      <c r="B31" s="15" t="s">
        <v>47</v>
      </c>
      <c r="C31" s="16"/>
      <c r="D31" s="16"/>
      <c r="E31" s="16">
        <f t="shared" si="0"/>
        <v>0</v>
      </c>
      <c r="F31" s="17" t="s">
        <v>53</v>
      </c>
      <c r="G31" s="18"/>
      <c r="H31" s="18"/>
      <c r="I31" s="18">
        <f t="shared" si="2"/>
        <v>0</v>
      </c>
    </row>
    <row r="32" spans="1:9" ht="14.3">
      <c r="A32" s="1"/>
      <c r="B32" s="17" t="s">
        <v>49</v>
      </c>
      <c r="C32" s="18"/>
      <c r="D32" s="18"/>
      <c r="E32" s="18">
        <f t="shared" si="0"/>
        <v>0</v>
      </c>
      <c r="F32" s="13" t="s">
        <v>54</v>
      </c>
      <c r="G32" s="14">
        <f>+G7 +G26</f>
        <v>12677940</v>
      </c>
      <c r="H32" s="14">
        <f>+H7 +H26</f>
        <v>5683880</v>
      </c>
      <c r="I32" s="14">
        <f t="shared" si="2"/>
        <v>6994060</v>
      </c>
    </row>
    <row r="33" spans="1:9" ht="14.3">
      <c r="A33" s="1"/>
      <c r="B33" s="17" t="s">
        <v>55</v>
      </c>
      <c r="C33" s="18"/>
      <c r="D33" s="18"/>
      <c r="E33" s="18">
        <f t="shared" si="0"/>
        <v>0</v>
      </c>
      <c r="F33" s="19" t="s">
        <v>56</v>
      </c>
      <c r="G33" s="20"/>
      <c r="H33" s="20"/>
      <c r="I33" s="21"/>
    </row>
    <row r="34" spans="1:9" ht="14.3">
      <c r="A34" s="1"/>
      <c r="B34" s="17" t="s">
        <v>57</v>
      </c>
      <c r="C34" s="18"/>
      <c r="D34" s="18"/>
      <c r="E34" s="18">
        <f t="shared" si="0"/>
        <v>0</v>
      </c>
      <c r="F34" s="15" t="s">
        <v>58</v>
      </c>
      <c r="G34" s="16"/>
      <c r="H34" s="16"/>
      <c r="I34" s="16">
        <f t="shared" ref="I34:I45" si="3">G34-H34</f>
        <v>0</v>
      </c>
    </row>
    <row r="35" spans="1:9" ht="14.3">
      <c r="A35" s="1"/>
      <c r="B35" s="17" t="s">
        <v>59</v>
      </c>
      <c r="C35" s="18"/>
      <c r="D35" s="18"/>
      <c r="E35" s="18">
        <f t="shared" si="0"/>
        <v>0</v>
      </c>
      <c r="F35" s="17" t="s">
        <v>60</v>
      </c>
      <c r="G35" s="18">
        <v>179709</v>
      </c>
      <c r="H35" s="18">
        <v>226736</v>
      </c>
      <c r="I35" s="18">
        <f t="shared" si="3"/>
        <v>-47027</v>
      </c>
    </row>
    <row r="36" spans="1:9" ht="14.3">
      <c r="A36" s="1"/>
      <c r="B36" s="17" t="s">
        <v>61</v>
      </c>
      <c r="C36" s="18">
        <v>442897</v>
      </c>
      <c r="D36" s="18">
        <v>398337</v>
      </c>
      <c r="E36" s="18">
        <f t="shared" si="0"/>
        <v>44560</v>
      </c>
      <c r="F36" s="17" t="s">
        <v>62</v>
      </c>
      <c r="G36" s="18">
        <f>+G37+G38+G39+G40+G41+G42+G43</f>
        <v>0</v>
      </c>
      <c r="H36" s="18">
        <f>+H37+H38+H39+H40+H41+H42+H43</f>
        <v>0</v>
      </c>
      <c r="I36" s="18">
        <f t="shared" si="3"/>
        <v>0</v>
      </c>
    </row>
    <row r="37" spans="1:9" ht="14.3">
      <c r="A37" s="1"/>
      <c r="B37" s="17" t="s">
        <v>63</v>
      </c>
      <c r="C37" s="18"/>
      <c r="D37" s="18"/>
      <c r="E37" s="18">
        <f t="shared" si="0"/>
        <v>0</v>
      </c>
      <c r="F37" s="17" t="s">
        <v>64</v>
      </c>
      <c r="G37" s="18"/>
      <c r="H37" s="18"/>
      <c r="I37" s="18">
        <f t="shared" si="3"/>
        <v>0</v>
      </c>
    </row>
    <row r="38" spans="1:9" ht="14.3">
      <c r="A38" s="1"/>
      <c r="B38" s="17" t="s">
        <v>65</v>
      </c>
      <c r="C38" s="18"/>
      <c r="D38" s="18"/>
      <c r="E38" s="18">
        <f t="shared" si="0"/>
        <v>0</v>
      </c>
      <c r="F38" s="17" t="s">
        <v>66</v>
      </c>
      <c r="G38" s="18"/>
      <c r="H38" s="18"/>
      <c r="I38" s="18">
        <f t="shared" si="3"/>
        <v>0</v>
      </c>
    </row>
    <row r="39" spans="1:9" ht="14.3">
      <c r="A39" s="1"/>
      <c r="B39" s="17" t="s">
        <v>67</v>
      </c>
      <c r="C39" s="18"/>
      <c r="D39" s="18"/>
      <c r="E39" s="18">
        <f t="shared" si="0"/>
        <v>0</v>
      </c>
      <c r="F39" s="17" t="s">
        <v>68</v>
      </c>
      <c r="G39" s="18"/>
      <c r="H39" s="18"/>
      <c r="I39" s="18">
        <f t="shared" si="3"/>
        <v>0</v>
      </c>
    </row>
    <row r="40" spans="1:9" ht="14.3">
      <c r="A40" s="1"/>
      <c r="B40" s="17" t="s">
        <v>69</v>
      </c>
      <c r="C40" s="18"/>
      <c r="D40" s="18"/>
      <c r="E40" s="18">
        <f t="shared" si="0"/>
        <v>0</v>
      </c>
      <c r="F40" s="17" t="s">
        <v>70</v>
      </c>
      <c r="G40" s="18"/>
      <c r="H40" s="18"/>
      <c r="I40" s="18">
        <f t="shared" si="3"/>
        <v>0</v>
      </c>
    </row>
    <row r="41" spans="1:9" ht="14.3">
      <c r="A41" s="1"/>
      <c r="B41" s="17" t="s">
        <v>71</v>
      </c>
      <c r="C41" s="18">
        <v>2022625</v>
      </c>
      <c r="D41" s="18">
        <v>1823125</v>
      </c>
      <c r="E41" s="18">
        <f t="shared" si="0"/>
        <v>199500</v>
      </c>
      <c r="F41" s="17" t="s">
        <v>72</v>
      </c>
      <c r="G41" s="18"/>
      <c r="H41" s="18"/>
      <c r="I41" s="18">
        <f t="shared" si="3"/>
        <v>0</v>
      </c>
    </row>
    <row r="42" spans="1:9" ht="14.3">
      <c r="A42" s="1"/>
      <c r="B42" s="17" t="s">
        <v>73</v>
      </c>
      <c r="C42" s="18"/>
      <c r="D42" s="18"/>
      <c r="E42" s="18">
        <f t="shared" si="0"/>
        <v>0</v>
      </c>
      <c r="F42" s="17" t="s">
        <v>74</v>
      </c>
      <c r="G42" s="18"/>
      <c r="H42" s="18"/>
      <c r="I42" s="18">
        <f t="shared" si="3"/>
        <v>0</v>
      </c>
    </row>
    <row r="43" spans="1:9" ht="14.3">
      <c r="A43" s="1"/>
      <c r="B43" s="17" t="s">
        <v>75</v>
      </c>
      <c r="C43" s="18"/>
      <c r="D43" s="18"/>
      <c r="E43" s="18">
        <f t="shared" si="0"/>
        <v>0</v>
      </c>
      <c r="F43" s="17" t="s">
        <v>76</v>
      </c>
      <c r="G43" s="18"/>
      <c r="H43" s="18"/>
      <c r="I43" s="18">
        <f t="shared" si="3"/>
        <v>0</v>
      </c>
    </row>
    <row r="44" spans="1:9" ht="14.3">
      <c r="A44" s="1"/>
      <c r="B44" s="17" t="s">
        <v>77</v>
      </c>
      <c r="C44" s="18"/>
      <c r="D44" s="18"/>
      <c r="E44" s="18">
        <f t="shared" si="0"/>
        <v>0</v>
      </c>
      <c r="F44" s="17" t="s">
        <v>78</v>
      </c>
      <c r="G44" s="18">
        <v>2258504</v>
      </c>
      <c r="H44" s="18">
        <v>541299</v>
      </c>
      <c r="I44" s="18">
        <f t="shared" si="3"/>
        <v>1717205</v>
      </c>
    </row>
    <row r="45" spans="1:9" ht="14.3">
      <c r="A45" s="1"/>
      <c r="B45" s="17" t="s">
        <v>79</v>
      </c>
      <c r="C45" s="18"/>
      <c r="D45" s="18"/>
      <c r="E45" s="18">
        <f t="shared" si="0"/>
        <v>0</v>
      </c>
      <c r="F45" s="17" t="s">
        <v>80</v>
      </c>
      <c r="G45" s="18">
        <v>1717205</v>
      </c>
      <c r="H45" s="18">
        <v>2313736</v>
      </c>
      <c r="I45" s="18">
        <f t="shared" si="3"/>
        <v>-596531</v>
      </c>
    </row>
    <row r="46" spans="1:9" ht="14.3">
      <c r="A46" s="1"/>
      <c r="B46" s="17" t="s">
        <v>81</v>
      </c>
      <c r="C46" s="18"/>
      <c r="D46" s="18"/>
      <c r="E46" s="18">
        <f t="shared" si="0"/>
        <v>0</v>
      </c>
      <c r="F46" s="17"/>
      <c r="G46" s="18"/>
      <c r="H46" s="18"/>
      <c r="I46" s="18"/>
    </row>
    <row r="47" spans="1:9" ht="14.3">
      <c r="A47" s="1"/>
      <c r="B47" s="17" t="s">
        <v>82</v>
      </c>
      <c r="C47" s="18"/>
      <c r="D47" s="18"/>
      <c r="E47" s="18">
        <f t="shared" si="0"/>
        <v>0</v>
      </c>
      <c r="F47" s="17"/>
      <c r="G47" s="18"/>
      <c r="H47" s="18"/>
      <c r="I47" s="18"/>
    </row>
    <row r="48" spans="1:9" ht="14.3">
      <c r="A48" s="1"/>
      <c r="B48" s="17" t="s">
        <v>83</v>
      </c>
      <c r="C48" s="18"/>
      <c r="D48" s="18"/>
      <c r="E48" s="18">
        <f t="shared" si="0"/>
        <v>0</v>
      </c>
      <c r="F48" s="17"/>
      <c r="G48" s="18"/>
      <c r="H48" s="18"/>
      <c r="I48" s="18"/>
    </row>
    <row r="49" spans="1:9" ht="14.3">
      <c r="A49" s="1"/>
      <c r="B49" s="17" t="s">
        <v>84</v>
      </c>
      <c r="C49" s="18"/>
      <c r="D49" s="18"/>
      <c r="E49" s="18">
        <f t="shared" si="0"/>
        <v>0</v>
      </c>
      <c r="F49" s="17"/>
      <c r="G49" s="18"/>
      <c r="H49" s="18"/>
      <c r="I49" s="18"/>
    </row>
    <row r="50" spans="1:9" ht="14.3">
      <c r="A50" s="1"/>
      <c r="B50" s="17" t="s">
        <v>85</v>
      </c>
      <c r="C50" s="18"/>
      <c r="D50" s="18"/>
      <c r="E50" s="18">
        <f t="shared" si="0"/>
        <v>0</v>
      </c>
      <c r="F50" s="22"/>
      <c r="G50" s="23"/>
      <c r="H50" s="23"/>
      <c r="I50" s="23"/>
    </row>
    <row r="51" spans="1:9" ht="14.3">
      <c r="A51" s="1"/>
      <c r="B51" s="17" t="s">
        <v>41</v>
      </c>
      <c r="C51" s="18"/>
      <c r="D51" s="18"/>
      <c r="E51" s="18">
        <f t="shared" si="0"/>
        <v>0</v>
      </c>
      <c r="F51" s="13" t="s">
        <v>86</v>
      </c>
      <c r="G51" s="14">
        <f>+G34 +G35 +G36 +G44</f>
        <v>2438213</v>
      </c>
      <c r="H51" s="14">
        <f>+H34 +H35 +H36 +H44</f>
        <v>768035</v>
      </c>
      <c r="I51" s="14">
        <f t="shared" ref="I51:I52" si="4">G51-H51</f>
        <v>1670178</v>
      </c>
    </row>
    <row r="52" spans="1:9" ht="14.3">
      <c r="A52" s="1"/>
      <c r="B52" s="13" t="s">
        <v>87</v>
      </c>
      <c r="C52" s="14">
        <f>+C7 +C26</f>
        <v>15116153</v>
      </c>
      <c r="D52" s="14">
        <f>+D7 +D26</f>
        <v>6451915</v>
      </c>
      <c r="E52" s="14">
        <f t="shared" si="0"/>
        <v>8664238</v>
      </c>
      <c r="F52" s="24" t="s">
        <v>88</v>
      </c>
      <c r="G52" s="25">
        <f>+G32 +G51</f>
        <v>15116153</v>
      </c>
      <c r="H52" s="25">
        <f>+H32 +H51</f>
        <v>6451915</v>
      </c>
      <c r="I52" s="25">
        <f t="shared" si="4"/>
        <v>8664238</v>
      </c>
    </row>
  </sheetData>
  <mergeCells count="5">
    <mergeCell ref="B2:I2"/>
    <mergeCell ref="B3:I3"/>
    <mergeCell ref="B5:E5"/>
    <mergeCell ref="F5:I5"/>
    <mergeCell ref="F33:I3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showGridLines="0" tabSelected="1" workbookViewId="0"/>
  </sheetViews>
  <sheetFormatPr defaultRowHeight="12.9"/>
  <cols>
    <col min="1" max="1" width="1.75" customWidth="1"/>
    <col min="2" max="2" width="45.625" customWidth="1"/>
    <col min="3" max="5" width="23.75" customWidth="1"/>
    <col min="6" max="6" width="45.625" customWidth="1"/>
    <col min="7" max="9" width="23.75" customWidth="1"/>
  </cols>
  <sheetData>
    <row r="1" spans="1:9" ht="21.75">
      <c r="A1" s="1"/>
      <c r="B1" s="2"/>
      <c r="C1" s="1"/>
      <c r="D1" s="1"/>
      <c r="E1" s="1"/>
      <c r="F1" s="1"/>
      <c r="G1" s="1"/>
      <c r="H1" s="3"/>
      <c r="I1" s="3" t="s">
        <v>0</v>
      </c>
    </row>
    <row r="2" spans="1:9" ht="21.75">
      <c r="A2" s="1"/>
      <c r="B2" s="4" t="s">
        <v>101</v>
      </c>
      <c r="C2" s="4"/>
      <c r="D2" s="4"/>
      <c r="E2" s="4"/>
      <c r="F2" s="4"/>
      <c r="G2" s="4"/>
      <c r="H2" s="4"/>
      <c r="I2" s="4"/>
    </row>
    <row r="3" spans="1:9" ht="21.75">
      <c r="A3" s="1"/>
      <c r="B3" s="5" t="s">
        <v>97</v>
      </c>
      <c r="C3" s="5"/>
      <c r="D3" s="5"/>
      <c r="E3" s="5"/>
      <c r="F3" s="5"/>
      <c r="G3" s="5"/>
      <c r="H3" s="5"/>
      <c r="I3" s="5"/>
    </row>
    <row r="4" spans="1:9" ht="14.95">
      <c r="A4" s="1"/>
      <c r="B4" s="6"/>
      <c r="C4" s="1"/>
      <c r="D4" s="1"/>
      <c r="E4" s="1"/>
      <c r="F4" s="1"/>
      <c r="G4" s="1"/>
      <c r="H4" s="1"/>
      <c r="I4" s="7" t="s">
        <v>98</v>
      </c>
    </row>
    <row r="5" spans="1:9" ht="14.3">
      <c r="A5" s="1"/>
      <c r="B5" s="8" t="s">
        <v>99</v>
      </c>
      <c r="C5" s="9"/>
      <c r="D5" s="9"/>
      <c r="E5" s="10"/>
      <c r="F5" s="8" t="s">
        <v>100</v>
      </c>
      <c r="G5" s="9"/>
      <c r="H5" s="9"/>
      <c r="I5" s="10"/>
    </row>
    <row r="6" spans="1:9" ht="14.3">
      <c r="A6" s="1"/>
      <c r="B6" s="11"/>
      <c r="C6" s="11" t="s">
        <v>6</v>
      </c>
      <c r="D6" s="11" t="s">
        <v>7</v>
      </c>
      <c r="E6" s="11" t="s">
        <v>8</v>
      </c>
      <c r="F6" s="12"/>
      <c r="G6" s="11" t="s">
        <v>6</v>
      </c>
      <c r="H6" s="11" t="s">
        <v>7</v>
      </c>
      <c r="I6" s="11" t="s">
        <v>8</v>
      </c>
    </row>
    <row r="7" spans="1:9" ht="14.3">
      <c r="A7" s="1"/>
      <c r="B7" s="13" t="s">
        <v>9</v>
      </c>
      <c r="C7" s="14">
        <f>+C8+C9+C10+C11+C12+C13+C14+C15+C16+C17+C18+C19+C20+C21+C22+C23-ABS(C24)-ABS(C25)</f>
        <v>3388032</v>
      </c>
      <c r="D7" s="14">
        <f>+D8+D9+D10+D11+D12+D13+D14+D15+D16+D17+D18+D19+D20+D21+D22+D23-ABS(D24)-ABS(D25)</f>
        <v>2139953</v>
      </c>
      <c r="E7" s="14">
        <f>C7-D7</f>
        <v>1248079</v>
      </c>
      <c r="F7" s="13" t="s">
        <v>10</v>
      </c>
      <c r="G7" s="14">
        <f>+G8+G9+G10+G11+G12+G13+G14+G15+G16+G17+G18+G19+G20+G21</f>
        <v>40480</v>
      </c>
      <c r="H7" s="14">
        <f>+H8+H9+H10+H11+H12+H13+H14+H15+H16+H17+H18+H19+H20+H21</f>
        <v>18700</v>
      </c>
      <c r="I7" s="14">
        <f>G7-H7</f>
        <v>21780</v>
      </c>
    </row>
    <row r="8" spans="1:9" ht="14.3">
      <c r="A8" s="1"/>
      <c r="B8" s="15" t="s">
        <v>11</v>
      </c>
      <c r="C8" s="16">
        <v>3388032</v>
      </c>
      <c r="D8" s="16">
        <v>2139953</v>
      </c>
      <c r="E8" s="16">
        <f t="shared" ref="E8:E52" si="0">C8-D8</f>
        <v>1248079</v>
      </c>
      <c r="F8" s="17" t="s">
        <v>12</v>
      </c>
      <c r="G8" s="18">
        <v>40480</v>
      </c>
      <c r="H8" s="18">
        <v>18700</v>
      </c>
      <c r="I8" s="18">
        <f t="shared" ref="I8:I21" si="1">G8-H8</f>
        <v>21780</v>
      </c>
    </row>
    <row r="9" spans="1:9" ht="14.3">
      <c r="A9" s="1"/>
      <c r="B9" s="17" t="s">
        <v>13</v>
      </c>
      <c r="C9" s="18"/>
      <c r="D9" s="18"/>
      <c r="E9" s="18">
        <f t="shared" si="0"/>
        <v>0</v>
      </c>
      <c r="F9" s="17" t="s">
        <v>14</v>
      </c>
      <c r="G9" s="18"/>
      <c r="H9" s="18"/>
      <c r="I9" s="18">
        <f t="shared" si="1"/>
        <v>0</v>
      </c>
    </row>
    <row r="10" spans="1:9" ht="14.3">
      <c r="A10" s="1"/>
      <c r="B10" s="17" t="s">
        <v>15</v>
      </c>
      <c r="C10" s="18"/>
      <c r="D10" s="18"/>
      <c r="E10" s="18">
        <f t="shared" si="0"/>
        <v>0</v>
      </c>
      <c r="F10" s="17" t="s">
        <v>16</v>
      </c>
      <c r="G10" s="18"/>
      <c r="H10" s="18"/>
      <c r="I10" s="18">
        <f t="shared" si="1"/>
        <v>0</v>
      </c>
    </row>
    <row r="11" spans="1:9" ht="14.3">
      <c r="A11" s="1"/>
      <c r="B11" s="17" t="s">
        <v>17</v>
      </c>
      <c r="C11" s="18"/>
      <c r="D11" s="18"/>
      <c r="E11" s="18">
        <f t="shared" si="0"/>
        <v>0</v>
      </c>
      <c r="F11" s="17" t="s">
        <v>18</v>
      </c>
      <c r="G11" s="18"/>
      <c r="H11" s="18"/>
      <c r="I11" s="18">
        <f t="shared" si="1"/>
        <v>0</v>
      </c>
    </row>
    <row r="12" spans="1:9" ht="14.3">
      <c r="A12" s="1"/>
      <c r="B12" s="17" t="s">
        <v>19</v>
      </c>
      <c r="C12" s="18"/>
      <c r="D12" s="18"/>
      <c r="E12" s="18">
        <f t="shared" si="0"/>
        <v>0</v>
      </c>
      <c r="F12" s="17" t="s">
        <v>20</v>
      </c>
      <c r="G12" s="18"/>
      <c r="H12" s="18"/>
      <c r="I12" s="18">
        <f t="shared" si="1"/>
        <v>0</v>
      </c>
    </row>
    <row r="13" spans="1:9" ht="14.3">
      <c r="A13" s="1"/>
      <c r="B13" s="17" t="s">
        <v>21</v>
      </c>
      <c r="C13" s="18"/>
      <c r="D13" s="18"/>
      <c r="E13" s="18">
        <f t="shared" si="0"/>
        <v>0</v>
      </c>
      <c r="F13" s="17" t="s">
        <v>22</v>
      </c>
      <c r="G13" s="18"/>
      <c r="H13" s="18"/>
      <c r="I13" s="18">
        <f t="shared" si="1"/>
        <v>0</v>
      </c>
    </row>
    <row r="14" spans="1:9" ht="14.3">
      <c r="A14" s="1"/>
      <c r="B14" s="17" t="s">
        <v>23</v>
      </c>
      <c r="C14" s="18"/>
      <c r="D14" s="18"/>
      <c r="E14" s="18">
        <f t="shared" si="0"/>
        <v>0</v>
      </c>
      <c r="F14" s="17" t="s">
        <v>24</v>
      </c>
      <c r="G14" s="18"/>
      <c r="H14" s="18"/>
      <c r="I14" s="18">
        <f t="shared" si="1"/>
        <v>0</v>
      </c>
    </row>
    <row r="15" spans="1:9" ht="14.3">
      <c r="A15" s="1"/>
      <c r="B15" s="17" t="s">
        <v>25</v>
      </c>
      <c r="C15" s="18"/>
      <c r="D15" s="18"/>
      <c r="E15" s="18">
        <f t="shared" si="0"/>
        <v>0</v>
      </c>
      <c r="F15" s="17" t="s">
        <v>26</v>
      </c>
      <c r="G15" s="18"/>
      <c r="H15" s="18"/>
      <c r="I15" s="18">
        <f t="shared" si="1"/>
        <v>0</v>
      </c>
    </row>
    <row r="16" spans="1:9" ht="14.3">
      <c r="A16" s="1"/>
      <c r="B16" s="17" t="s">
        <v>27</v>
      </c>
      <c r="C16" s="18"/>
      <c r="D16" s="18"/>
      <c r="E16" s="18">
        <f t="shared" si="0"/>
        <v>0</v>
      </c>
      <c r="F16" s="17" t="s">
        <v>28</v>
      </c>
      <c r="G16" s="18"/>
      <c r="H16" s="18"/>
      <c r="I16" s="18">
        <f t="shared" si="1"/>
        <v>0</v>
      </c>
    </row>
    <row r="17" spans="1:9" ht="14.3">
      <c r="A17" s="1"/>
      <c r="B17" s="17" t="s">
        <v>29</v>
      </c>
      <c r="C17" s="18"/>
      <c r="D17" s="18"/>
      <c r="E17" s="18">
        <f t="shared" si="0"/>
        <v>0</v>
      </c>
      <c r="F17" s="17" t="s">
        <v>30</v>
      </c>
      <c r="G17" s="18"/>
      <c r="H17" s="18"/>
      <c r="I17" s="18">
        <f t="shared" si="1"/>
        <v>0</v>
      </c>
    </row>
    <row r="18" spans="1:9" ht="14.3">
      <c r="A18" s="1"/>
      <c r="B18" s="17" t="s">
        <v>31</v>
      </c>
      <c r="C18" s="18"/>
      <c r="D18" s="18"/>
      <c r="E18" s="18">
        <f t="shared" si="0"/>
        <v>0</v>
      </c>
      <c r="F18" s="17" t="s">
        <v>32</v>
      </c>
      <c r="G18" s="18"/>
      <c r="H18" s="18"/>
      <c r="I18" s="18">
        <f t="shared" si="1"/>
        <v>0</v>
      </c>
    </row>
    <row r="19" spans="1:9" ht="14.3">
      <c r="A19" s="1"/>
      <c r="B19" s="17" t="s">
        <v>33</v>
      </c>
      <c r="C19" s="18"/>
      <c r="D19" s="18"/>
      <c r="E19" s="18">
        <f t="shared" si="0"/>
        <v>0</v>
      </c>
      <c r="F19" s="17" t="s">
        <v>34</v>
      </c>
      <c r="G19" s="18"/>
      <c r="H19" s="18"/>
      <c r="I19" s="18">
        <f t="shared" si="1"/>
        <v>0</v>
      </c>
    </row>
    <row r="20" spans="1:9" ht="14.3">
      <c r="A20" s="1"/>
      <c r="B20" s="17" t="s">
        <v>35</v>
      </c>
      <c r="C20" s="18"/>
      <c r="D20" s="18"/>
      <c r="E20" s="18">
        <f t="shared" si="0"/>
        <v>0</v>
      </c>
      <c r="F20" s="17" t="s">
        <v>36</v>
      </c>
      <c r="G20" s="18"/>
      <c r="H20" s="18"/>
      <c r="I20" s="18">
        <f t="shared" si="1"/>
        <v>0</v>
      </c>
    </row>
    <row r="21" spans="1:9" ht="14.3">
      <c r="A21" s="1"/>
      <c r="B21" s="17" t="s">
        <v>37</v>
      </c>
      <c r="C21" s="18"/>
      <c r="D21" s="18"/>
      <c r="E21" s="18">
        <f t="shared" si="0"/>
        <v>0</v>
      </c>
      <c r="F21" s="17" t="s">
        <v>38</v>
      </c>
      <c r="G21" s="18"/>
      <c r="H21" s="18"/>
      <c r="I21" s="18">
        <f t="shared" si="1"/>
        <v>0</v>
      </c>
    </row>
    <row r="22" spans="1:9" ht="14.3">
      <c r="A22" s="1"/>
      <c r="B22" s="17" t="s">
        <v>39</v>
      </c>
      <c r="C22" s="18"/>
      <c r="D22" s="18"/>
      <c r="E22" s="18">
        <f t="shared" si="0"/>
        <v>0</v>
      </c>
      <c r="F22" s="17"/>
      <c r="G22" s="18"/>
      <c r="H22" s="18"/>
      <c r="I22" s="18"/>
    </row>
    <row r="23" spans="1:9" ht="14.3">
      <c r="A23" s="1"/>
      <c r="B23" s="17" t="s">
        <v>40</v>
      </c>
      <c r="C23" s="18"/>
      <c r="D23" s="18"/>
      <c r="E23" s="18">
        <f t="shared" si="0"/>
        <v>0</v>
      </c>
      <c r="F23" s="17"/>
      <c r="G23" s="18"/>
      <c r="H23" s="18"/>
      <c r="I23" s="18"/>
    </row>
    <row r="24" spans="1:9" ht="14.3">
      <c r="A24" s="1"/>
      <c r="B24" s="17" t="s">
        <v>41</v>
      </c>
      <c r="C24" s="18"/>
      <c r="D24" s="18"/>
      <c r="E24" s="18">
        <f t="shared" si="0"/>
        <v>0</v>
      </c>
      <c r="F24" s="17"/>
      <c r="G24" s="18"/>
      <c r="H24" s="18"/>
      <c r="I24" s="18"/>
    </row>
    <row r="25" spans="1:9" ht="14.3">
      <c r="A25" s="1"/>
      <c r="B25" s="17" t="s">
        <v>42</v>
      </c>
      <c r="C25" s="18"/>
      <c r="D25" s="18"/>
      <c r="E25" s="18">
        <f t="shared" si="0"/>
        <v>0</v>
      </c>
      <c r="F25" s="17"/>
      <c r="G25" s="18"/>
      <c r="H25" s="18"/>
      <c r="I25" s="18"/>
    </row>
    <row r="26" spans="1:9" ht="14.3">
      <c r="A26" s="1"/>
      <c r="B26" s="13" t="s">
        <v>43</v>
      </c>
      <c r="C26" s="14">
        <f>+C27 +C30</f>
        <v>0</v>
      </c>
      <c r="D26" s="14">
        <f>+D27 +D30</f>
        <v>0</v>
      </c>
      <c r="E26" s="14">
        <f t="shared" si="0"/>
        <v>0</v>
      </c>
      <c r="F26" s="13" t="s">
        <v>44</v>
      </c>
      <c r="G26" s="14">
        <f>+G27+G28+G29+G30+G31</f>
        <v>0</v>
      </c>
      <c r="H26" s="14">
        <f>+H27+H28+H29+H30+H31</f>
        <v>0</v>
      </c>
      <c r="I26" s="14">
        <f t="shared" ref="I26:I32" si="2">G26-H26</f>
        <v>0</v>
      </c>
    </row>
    <row r="27" spans="1:9" ht="14.3">
      <c r="A27" s="1"/>
      <c r="B27" s="13" t="s">
        <v>45</v>
      </c>
      <c r="C27" s="14">
        <f>+C28+C29</f>
        <v>0</v>
      </c>
      <c r="D27" s="14">
        <f>+D28+D29</f>
        <v>0</v>
      </c>
      <c r="E27" s="14">
        <f t="shared" si="0"/>
        <v>0</v>
      </c>
      <c r="F27" s="15" t="s">
        <v>46</v>
      </c>
      <c r="G27" s="16"/>
      <c r="H27" s="16"/>
      <c r="I27" s="16">
        <f t="shared" si="2"/>
        <v>0</v>
      </c>
    </row>
    <row r="28" spans="1:9" ht="14.3">
      <c r="A28" s="1"/>
      <c r="B28" s="15" t="s">
        <v>47</v>
      </c>
      <c r="C28" s="16"/>
      <c r="D28" s="16"/>
      <c r="E28" s="16">
        <f t="shared" si="0"/>
        <v>0</v>
      </c>
      <c r="F28" s="17" t="s">
        <v>48</v>
      </c>
      <c r="G28" s="18"/>
      <c r="H28" s="18"/>
      <c r="I28" s="18">
        <f t="shared" si="2"/>
        <v>0</v>
      </c>
    </row>
    <row r="29" spans="1:9" ht="14.3">
      <c r="A29" s="1"/>
      <c r="B29" s="17" t="s">
        <v>49</v>
      </c>
      <c r="C29" s="18"/>
      <c r="D29" s="18"/>
      <c r="E29" s="18">
        <f t="shared" si="0"/>
        <v>0</v>
      </c>
      <c r="F29" s="17" t="s">
        <v>50</v>
      </c>
      <c r="G29" s="18"/>
      <c r="H29" s="18"/>
      <c r="I29" s="18">
        <f t="shared" si="2"/>
        <v>0</v>
      </c>
    </row>
    <row r="30" spans="1:9" ht="14.3">
      <c r="A30" s="1"/>
      <c r="B30" s="13" t="s">
        <v>51</v>
      </c>
      <c r="C30" s="14">
        <f>+C31+C32+C33+C34+C35+C36+C37+C38+C39+C40+C41+C42+C43+C44+C45+C46+C47+C48+C49+C50-ABS(C51)</f>
        <v>0</v>
      </c>
      <c r="D30" s="14">
        <f>+D31+D32+D33+D34+D35+D36+D37+D38+D39+D40+D41+D42+D43+D44+D45+D46+D47+D48+D49+D50-ABS(D51)</f>
        <v>0</v>
      </c>
      <c r="E30" s="14">
        <f t="shared" si="0"/>
        <v>0</v>
      </c>
      <c r="F30" s="17" t="s">
        <v>52</v>
      </c>
      <c r="G30" s="18"/>
      <c r="H30" s="18"/>
      <c r="I30" s="18">
        <f t="shared" si="2"/>
        <v>0</v>
      </c>
    </row>
    <row r="31" spans="1:9" ht="14.3">
      <c r="A31" s="1"/>
      <c r="B31" s="15" t="s">
        <v>47</v>
      </c>
      <c r="C31" s="16"/>
      <c r="D31" s="16"/>
      <c r="E31" s="16">
        <f t="shared" si="0"/>
        <v>0</v>
      </c>
      <c r="F31" s="17" t="s">
        <v>53</v>
      </c>
      <c r="G31" s="18"/>
      <c r="H31" s="18"/>
      <c r="I31" s="18">
        <f t="shared" si="2"/>
        <v>0</v>
      </c>
    </row>
    <row r="32" spans="1:9" ht="14.3">
      <c r="A32" s="1"/>
      <c r="B32" s="17" t="s">
        <v>49</v>
      </c>
      <c r="C32" s="18"/>
      <c r="D32" s="18"/>
      <c r="E32" s="18">
        <f t="shared" si="0"/>
        <v>0</v>
      </c>
      <c r="F32" s="13" t="s">
        <v>54</v>
      </c>
      <c r="G32" s="14">
        <f>+G7 +G26</f>
        <v>40480</v>
      </c>
      <c r="H32" s="14">
        <f>+H7 +H26</f>
        <v>18700</v>
      </c>
      <c r="I32" s="14">
        <f t="shared" si="2"/>
        <v>21780</v>
      </c>
    </row>
    <row r="33" spans="1:9" ht="14.3">
      <c r="A33" s="1"/>
      <c r="B33" s="17" t="s">
        <v>55</v>
      </c>
      <c r="C33" s="18"/>
      <c r="D33" s="18"/>
      <c r="E33" s="18">
        <f t="shared" si="0"/>
        <v>0</v>
      </c>
      <c r="F33" s="19" t="s">
        <v>56</v>
      </c>
      <c r="G33" s="20"/>
      <c r="H33" s="20"/>
      <c r="I33" s="21"/>
    </row>
    <row r="34" spans="1:9" ht="14.3">
      <c r="A34" s="1"/>
      <c r="B34" s="17" t="s">
        <v>57</v>
      </c>
      <c r="C34" s="18"/>
      <c r="D34" s="18"/>
      <c r="E34" s="18">
        <f t="shared" si="0"/>
        <v>0</v>
      </c>
      <c r="F34" s="15" t="s">
        <v>58</v>
      </c>
      <c r="G34" s="16"/>
      <c r="H34" s="16"/>
      <c r="I34" s="16">
        <f t="shared" ref="I34:I45" si="3">G34-H34</f>
        <v>0</v>
      </c>
    </row>
    <row r="35" spans="1:9" ht="14.3">
      <c r="A35" s="1"/>
      <c r="B35" s="17" t="s">
        <v>59</v>
      </c>
      <c r="C35" s="18"/>
      <c r="D35" s="18"/>
      <c r="E35" s="18">
        <f t="shared" si="0"/>
        <v>0</v>
      </c>
      <c r="F35" s="17" t="s">
        <v>60</v>
      </c>
      <c r="G35" s="18"/>
      <c r="H35" s="18"/>
      <c r="I35" s="18">
        <f t="shared" si="3"/>
        <v>0</v>
      </c>
    </row>
    <row r="36" spans="1:9" ht="14.3">
      <c r="A36" s="1"/>
      <c r="B36" s="17" t="s">
        <v>61</v>
      </c>
      <c r="C36" s="18"/>
      <c r="D36" s="18"/>
      <c r="E36" s="18">
        <f t="shared" si="0"/>
        <v>0</v>
      </c>
      <c r="F36" s="17" t="s">
        <v>62</v>
      </c>
      <c r="G36" s="18">
        <f>+G37+G38+G39+G40+G41+G42+G43</f>
        <v>0</v>
      </c>
      <c r="H36" s="18">
        <f>+H37+H38+H39+H40+H41+H42+H43</f>
        <v>0</v>
      </c>
      <c r="I36" s="18">
        <f t="shared" si="3"/>
        <v>0</v>
      </c>
    </row>
    <row r="37" spans="1:9" ht="14.3">
      <c r="A37" s="1"/>
      <c r="B37" s="17" t="s">
        <v>63</v>
      </c>
      <c r="C37" s="18"/>
      <c r="D37" s="18"/>
      <c r="E37" s="18">
        <f t="shared" si="0"/>
        <v>0</v>
      </c>
      <c r="F37" s="17" t="s">
        <v>64</v>
      </c>
      <c r="G37" s="18"/>
      <c r="H37" s="18"/>
      <c r="I37" s="18">
        <f t="shared" si="3"/>
        <v>0</v>
      </c>
    </row>
    <row r="38" spans="1:9" ht="14.3">
      <c r="A38" s="1"/>
      <c r="B38" s="17" t="s">
        <v>65</v>
      </c>
      <c r="C38" s="18"/>
      <c r="D38" s="18"/>
      <c r="E38" s="18">
        <f t="shared" si="0"/>
        <v>0</v>
      </c>
      <c r="F38" s="17" t="s">
        <v>66</v>
      </c>
      <c r="G38" s="18"/>
      <c r="H38" s="18"/>
      <c r="I38" s="18">
        <f t="shared" si="3"/>
        <v>0</v>
      </c>
    </row>
    <row r="39" spans="1:9" ht="14.3">
      <c r="A39" s="1"/>
      <c r="B39" s="17" t="s">
        <v>67</v>
      </c>
      <c r="C39" s="18"/>
      <c r="D39" s="18"/>
      <c r="E39" s="18">
        <f t="shared" si="0"/>
        <v>0</v>
      </c>
      <c r="F39" s="17" t="s">
        <v>68</v>
      </c>
      <c r="G39" s="18"/>
      <c r="H39" s="18"/>
      <c r="I39" s="18">
        <f t="shared" si="3"/>
        <v>0</v>
      </c>
    </row>
    <row r="40" spans="1:9" ht="14.3">
      <c r="A40" s="1"/>
      <c r="B40" s="17" t="s">
        <v>69</v>
      </c>
      <c r="C40" s="18"/>
      <c r="D40" s="18"/>
      <c r="E40" s="18">
        <f t="shared" si="0"/>
        <v>0</v>
      </c>
      <c r="F40" s="17" t="s">
        <v>70</v>
      </c>
      <c r="G40" s="18"/>
      <c r="H40" s="18"/>
      <c r="I40" s="18">
        <f t="shared" si="3"/>
        <v>0</v>
      </c>
    </row>
    <row r="41" spans="1:9" ht="14.3">
      <c r="A41" s="1"/>
      <c r="B41" s="17" t="s">
        <v>71</v>
      </c>
      <c r="C41" s="18"/>
      <c r="D41" s="18"/>
      <c r="E41" s="18">
        <f t="shared" si="0"/>
        <v>0</v>
      </c>
      <c r="F41" s="17" t="s">
        <v>72</v>
      </c>
      <c r="G41" s="18"/>
      <c r="H41" s="18"/>
      <c r="I41" s="18">
        <f t="shared" si="3"/>
        <v>0</v>
      </c>
    </row>
    <row r="42" spans="1:9" ht="14.3">
      <c r="A42" s="1"/>
      <c r="B42" s="17" t="s">
        <v>73</v>
      </c>
      <c r="C42" s="18"/>
      <c r="D42" s="18"/>
      <c r="E42" s="18">
        <f t="shared" si="0"/>
        <v>0</v>
      </c>
      <c r="F42" s="17" t="s">
        <v>74</v>
      </c>
      <c r="G42" s="18"/>
      <c r="H42" s="18"/>
      <c r="I42" s="18">
        <f t="shared" si="3"/>
        <v>0</v>
      </c>
    </row>
    <row r="43" spans="1:9" ht="14.3">
      <c r="A43" s="1"/>
      <c r="B43" s="17" t="s">
        <v>75</v>
      </c>
      <c r="C43" s="18"/>
      <c r="D43" s="18"/>
      <c r="E43" s="18">
        <f t="shared" si="0"/>
        <v>0</v>
      </c>
      <c r="F43" s="17" t="s">
        <v>76</v>
      </c>
      <c r="G43" s="18"/>
      <c r="H43" s="18"/>
      <c r="I43" s="18">
        <f t="shared" si="3"/>
        <v>0</v>
      </c>
    </row>
    <row r="44" spans="1:9" ht="14.3">
      <c r="A44" s="1"/>
      <c r="B44" s="17" t="s">
        <v>77</v>
      </c>
      <c r="C44" s="18"/>
      <c r="D44" s="18"/>
      <c r="E44" s="18">
        <f t="shared" si="0"/>
        <v>0</v>
      </c>
      <c r="F44" s="17" t="s">
        <v>78</v>
      </c>
      <c r="G44" s="18">
        <v>3347552</v>
      </c>
      <c r="H44" s="18">
        <v>2121253</v>
      </c>
      <c r="I44" s="18">
        <f t="shared" si="3"/>
        <v>1226299</v>
      </c>
    </row>
    <row r="45" spans="1:9" ht="14.3">
      <c r="A45" s="1"/>
      <c r="B45" s="17" t="s">
        <v>79</v>
      </c>
      <c r="C45" s="18"/>
      <c r="D45" s="18"/>
      <c r="E45" s="18">
        <f t="shared" si="0"/>
        <v>0</v>
      </c>
      <c r="F45" s="17" t="s">
        <v>80</v>
      </c>
      <c r="G45" s="18">
        <v>1226299</v>
      </c>
      <c r="H45" s="18">
        <v>511133</v>
      </c>
      <c r="I45" s="18">
        <f t="shared" si="3"/>
        <v>715166</v>
      </c>
    </row>
    <row r="46" spans="1:9" ht="14.3">
      <c r="A46" s="1"/>
      <c r="B46" s="17" t="s">
        <v>81</v>
      </c>
      <c r="C46" s="18"/>
      <c r="D46" s="18"/>
      <c r="E46" s="18">
        <f t="shared" si="0"/>
        <v>0</v>
      </c>
      <c r="F46" s="17"/>
      <c r="G46" s="18"/>
      <c r="H46" s="18"/>
      <c r="I46" s="18"/>
    </row>
    <row r="47" spans="1:9" ht="14.3">
      <c r="A47" s="1"/>
      <c r="B47" s="17" t="s">
        <v>82</v>
      </c>
      <c r="C47" s="18"/>
      <c r="D47" s="18"/>
      <c r="E47" s="18">
        <f t="shared" si="0"/>
        <v>0</v>
      </c>
      <c r="F47" s="17"/>
      <c r="G47" s="18"/>
      <c r="H47" s="18"/>
      <c r="I47" s="18"/>
    </row>
    <row r="48" spans="1:9" ht="14.3">
      <c r="A48" s="1"/>
      <c r="B48" s="17" t="s">
        <v>83</v>
      </c>
      <c r="C48" s="18"/>
      <c r="D48" s="18"/>
      <c r="E48" s="18">
        <f t="shared" si="0"/>
        <v>0</v>
      </c>
      <c r="F48" s="17"/>
      <c r="G48" s="18"/>
      <c r="H48" s="18"/>
      <c r="I48" s="18"/>
    </row>
    <row r="49" spans="1:9" ht="14.3">
      <c r="A49" s="1"/>
      <c r="B49" s="17" t="s">
        <v>84</v>
      </c>
      <c r="C49" s="18"/>
      <c r="D49" s="18"/>
      <c r="E49" s="18">
        <f t="shared" si="0"/>
        <v>0</v>
      </c>
      <c r="F49" s="17"/>
      <c r="G49" s="18"/>
      <c r="H49" s="18"/>
      <c r="I49" s="18"/>
    </row>
    <row r="50" spans="1:9" ht="14.3">
      <c r="A50" s="1"/>
      <c r="B50" s="17" t="s">
        <v>85</v>
      </c>
      <c r="C50" s="18"/>
      <c r="D50" s="18"/>
      <c r="E50" s="18">
        <f t="shared" si="0"/>
        <v>0</v>
      </c>
      <c r="F50" s="22"/>
      <c r="G50" s="23"/>
      <c r="H50" s="23"/>
      <c r="I50" s="23"/>
    </row>
    <row r="51" spans="1:9" ht="14.3">
      <c r="A51" s="1"/>
      <c r="B51" s="17" t="s">
        <v>41</v>
      </c>
      <c r="C51" s="18"/>
      <c r="D51" s="18"/>
      <c r="E51" s="18">
        <f t="shared" si="0"/>
        <v>0</v>
      </c>
      <c r="F51" s="13" t="s">
        <v>86</v>
      </c>
      <c r="G51" s="14">
        <f>+G34 +G35 +G36 +G44</f>
        <v>3347552</v>
      </c>
      <c r="H51" s="14">
        <f>+H34 +H35 +H36 +H44</f>
        <v>2121253</v>
      </c>
      <c r="I51" s="14">
        <f t="shared" ref="I51:I52" si="4">G51-H51</f>
        <v>1226299</v>
      </c>
    </row>
    <row r="52" spans="1:9" ht="14.3">
      <c r="A52" s="1"/>
      <c r="B52" s="13" t="s">
        <v>87</v>
      </c>
      <c r="C52" s="14">
        <f>+C7 +C26</f>
        <v>3388032</v>
      </c>
      <c r="D52" s="14">
        <f>+D7 +D26</f>
        <v>2139953</v>
      </c>
      <c r="E52" s="14">
        <f t="shared" si="0"/>
        <v>1248079</v>
      </c>
      <c r="F52" s="24" t="s">
        <v>88</v>
      </c>
      <c r="G52" s="25">
        <f>+G32 +G51</f>
        <v>3388032</v>
      </c>
      <c r="H52" s="25">
        <f>+H32 +H51</f>
        <v>2139953</v>
      </c>
      <c r="I52" s="25">
        <f t="shared" si="4"/>
        <v>1248079</v>
      </c>
    </row>
  </sheetData>
  <mergeCells count="5">
    <mergeCell ref="B2:I2"/>
    <mergeCell ref="B3:I3"/>
    <mergeCell ref="B5:E5"/>
    <mergeCell ref="F5:I5"/>
    <mergeCell ref="F33:I3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信成会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法人本部拠点区分</vt:lpstr>
      <vt:lpstr>ふるさと学園拠点区分</vt:lpstr>
      <vt:lpstr>すてっぷはうす拠点区分</vt:lpstr>
      <vt:lpstr>ふるさとの森拠点区分</vt:lpstr>
      <vt:lpstr>ふるさとのＷＡ拠点区分</vt:lpstr>
      <vt:lpstr>ふるさと学園医務室拠点区分</vt:lpstr>
      <vt:lpstr>すてっぷはうす拠点区分!Print_Titles</vt:lpstr>
      <vt:lpstr>ふるさとのＷＡ拠点区分!Print_Titles</vt:lpstr>
      <vt:lpstr>ふるさとの森拠点区分!Print_Titles</vt:lpstr>
      <vt:lpstr>ふるさと学園医務室拠点区分!Print_Titles</vt:lpstr>
      <vt:lpstr>ふるさと学園拠点区分!Print_Titles</vt:lpstr>
      <vt:lpstr>法人本部拠点区分!Print_Titles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ws37</dc:creator>
  <cp:lastModifiedBy>ws37</cp:lastModifiedBy>
  <dcterms:created xsi:type="dcterms:W3CDTF">2023-06-19T04:22:40Z</dcterms:created>
  <dcterms:modified xsi:type="dcterms:W3CDTF">2023-06-19T04:22:45Z</dcterms:modified>
</cp:coreProperties>
</file>